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INTRO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<sst xmlns="http://schemas.openxmlformats.org/spreadsheetml/2006/main" count="459" uniqueCount="143">
  <si>
    <t>Total</t>
  </si>
  <si>
    <t>Car Cost</t>
  </si>
  <si>
    <t>EPF</t>
  </si>
  <si>
    <t>Q2</t>
  </si>
  <si>
    <t>Particulars</t>
  </si>
  <si>
    <t>Case 1</t>
  </si>
  <si>
    <t>Case 2</t>
  </si>
  <si>
    <t>Case 3</t>
  </si>
  <si>
    <t>Case 4</t>
  </si>
  <si>
    <t>Income from Salaries</t>
  </si>
  <si>
    <t>Medical Insurance Made</t>
  </si>
  <si>
    <t>Self</t>
  </si>
  <si>
    <t>Wife</t>
  </si>
  <si>
    <t>Children</t>
  </si>
  <si>
    <t>Father (Senior Citizen)</t>
  </si>
  <si>
    <t>Basic Salary p.m</t>
  </si>
  <si>
    <t>Special Pay p.m</t>
  </si>
  <si>
    <t>Uniform Allowance p.m</t>
  </si>
  <si>
    <t>(Declaration Given)</t>
  </si>
  <si>
    <t>Transport Allowance p.m</t>
  </si>
  <si>
    <t>Free Alto Car and Driver Given by Co</t>
  </si>
  <si>
    <t>Car cc</t>
  </si>
  <si>
    <t>Driver Salary p.m</t>
  </si>
  <si>
    <t>(for Partly official Partly personal)</t>
  </si>
  <si>
    <t>ANNUAL SAVINGS</t>
  </si>
  <si>
    <t>l</t>
  </si>
  <si>
    <t>Life Insurance</t>
  </si>
  <si>
    <t xml:space="preserve">Medical insurance </t>
  </si>
  <si>
    <t>Spuse</t>
  </si>
  <si>
    <t>Mother</t>
  </si>
  <si>
    <t>Donation to PM Relief fund</t>
  </si>
  <si>
    <t>Donation to Temple</t>
  </si>
  <si>
    <t xml:space="preserve">Interest income </t>
  </si>
  <si>
    <t>on FD</t>
  </si>
  <si>
    <t>On Savings</t>
  </si>
  <si>
    <t>Suppose in last question</t>
  </si>
  <si>
    <t>Housing Loan int repaid</t>
  </si>
  <si>
    <t>Principal</t>
  </si>
  <si>
    <t>Interest</t>
  </si>
  <si>
    <t>Q1 Calculate Gross Total Income,Deductions and Net total Income in following Cases</t>
  </si>
  <si>
    <r>
      <t>I</t>
    </r>
    <r>
      <rPr>
        <b/>
        <sz val="8"/>
        <color indexed="63"/>
        <rFont val="Verdana"/>
        <family val="2"/>
      </rPr>
      <t>nterest Income</t>
    </r>
  </si>
  <si>
    <t>On FD</t>
  </si>
  <si>
    <t>Exmpt</t>
  </si>
  <si>
    <t>Taxable</t>
  </si>
  <si>
    <t>Annual Income</t>
  </si>
  <si>
    <t>Income from Other Sources</t>
  </si>
  <si>
    <t>Less Deduction - Chapter VIA</t>
  </si>
  <si>
    <t>80 TTA</t>
  </si>
  <si>
    <t>Total Gross Income</t>
  </si>
  <si>
    <t>Net Total Income</t>
  </si>
  <si>
    <t>80D</t>
  </si>
  <si>
    <t>80C</t>
  </si>
  <si>
    <t>80G</t>
  </si>
  <si>
    <t>80TTA</t>
  </si>
  <si>
    <t>SALARY</t>
  </si>
  <si>
    <t>Car</t>
  </si>
  <si>
    <t>Driver</t>
  </si>
  <si>
    <t>Amt</t>
  </si>
  <si>
    <t>Total Deduction</t>
  </si>
  <si>
    <t>ANNUAL SALARY</t>
  </si>
  <si>
    <t>TAX</t>
  </si>
  <si>
    <t>REBATE</t>
  </si>
  <si>
    <t>NET TAX</t>
  </si>
  <si>
    <t>CESS</t>
  </si>
  <si>
    <t>TAX+ CESS</t>
  </si>
  <si>
    <t>MONTHLY TDS</t>
  </si>
  <si>
    <t>NET SALARY</t>
  </si>
  <si>
    <t>it is shown in 80C,MAX 80C is 150000</t>
  </si>
  <si>
    <t>it is shown in loss from house property,max loss 200000</t>
  </si>
  <si>
    <t>Suppose My Salary Income is 30000 per month</t>
  </si>
  <si>
    <t>What is My Income from Salary</t>
  </si>
  <si>
    <t>Also I have Interest Income is 5000 per annum of Savings Account</t>
  </si>
  <si>
    <t>Also I have Interest Income is 15000 per annum of Savings Account</t>
  </si>
  <si>
    <t>Income from Salary</t>
  </si>
  <si>
    <t>Monthly Salary</t>
  </si>
  <si>
    <t>Gross Total income</t>
  </si>
  <si>
    <t>Also what is my Gross Total income</t>
  </si>
  <si>
    <t>Also what is my Gross Total income and Net Total Income</t>
  </si>
  <si>
    <t>Deduction Section 80TTA</t>
  </si>
  <si>
    <t>Deduction of Savings Bank Interest Available of 10000 max(in our case 5000 is Interest,so 5000 Deduction)</t>
  </si>
  <si>
    <t>Total interest Income covered here</t>
  </si>
  <si>
    <t>Also I have Interest Income is 15000 per annum of Savings Account+8000 on FD Account</t>
  </si>
  <si>
    <t>Deduction of Savings Bank Interest Available of 10000 max(no deduction of fd)</t>
  </si>
  <si>
    <t>Also I have Interest Income is 8000 on FD Account</t>
  </si>
  <si>
    <t>Family</t>
  </si>
  <si>
    <t>Parents</t>
  </si>
  <si>
    <t>Total 80D</t>
  </si>
  <si>
    <t>MAX 25000 FOR SELF,WIFE AND CHILDRED</t>
  </si>
  <si>
    <t>Section 80D</t>
  </si>
  <si>
    <t>Amt Recd</t>
  </si>
  <si>
    <t>Gross Salary</t>
  </si>
  <si>
    <t>All other Data Same</t>
  </si>
  <si>
    <t>Q3</t>
  </si>
  <si>
    <t>Q4</t>
  </si>
  <si>
    <t>Monthly Flat Salary</t>
  </si>
  <si>
    <t>Employees has no Savings,However his PF Deducted @ 12%</t>
  </si>
  <si>
    <t>USEFUL EXCEL FORMULA FOR TAX AND REBATE</t>
  </si>
  <si>
    <t>Remarks</t>
  </si>
  <si>
    <t>Basic Salary</t>
  </si>
  <si>
    <t>Lunch Allowance</t>
  </si>
  <si>
    <t>Transport Allowance</t>
  </si>
  <si>
    <t>(No Bill Submitted)</t>
  </si>
  <si>
    <t>Children Education Allowance</t>
  </si>
  <si>
    <t>(1500*3 children)</t>
  </si>
  <si>
    <t>Variable Pay</t>
  </si>
  <si>
    <t>HRA</t>
  </si>
  <si>
    <t>CALCULATE TDS from April to Feb and in March</t>
  </si>
  <si>
    <t>(He had given declaration that he would submit Rent receipts by march of 18000 of Noida but in March had failed to do so)</t>
  </si>
  <si>
    <t>Employee Savings Declared</t>
  </si>
  <si>
    <t>Housing Loan</t>
  </si>
  <si>
    <t>Interst</t>
  </si>
  <si>
    <t>Declared</t>
  </si>
  <si>
    <t>Submitted</t>
  </si>
  <si>
    <t>Medical ins (Self)</t>
  </si>
  <si>
    <t>March</t>
  </si>
  <si>
    <t>Apr-Feb</t>
  </si>
  <si>
    <t>Working Note</t>
  </si>
  <si>
    <t>Total Tax</t>
  </si>
  <si>
    <t>Less Tax Already Deducted</t>
  </si>
  <si>
    <t>Balamce Tax</t>
  </si>
  <si>
    <t>Balance Months</t>
  </si>
  <si>
    <t>TDS</t>
  </si>
  <si>
    <t>less Standard Deduction</t>
  </si>
  <si>
    <t>Net Income From Salary</t>
  </si>
  <si>
    <t>For Senior Citizen</t>
  </si>
  <si>
    <t>Deduction Section 80TTB</t>
  </si>
  <si>
    <t>Deduction of Savings Bank Interest &amp;  FD  Available of 50000 max for senior citizen</t>
  </si>
  <si>
    <t>Less Standard Deduction</t>
  </si>
  <si>
    <t>For Senior citizen</t>
  </si>
  <si>
    <t>80 TTB</t>
  </si>
  <si>
    <t>Deduction of Savings Bank Interest Available of 10000 max</t>
  </si>
  <si>
    <t>MAX 25000 FOR PARENTS,50000 FOR SENIOR CITIZENS</t>
  </si>
  <si>
    <t>For senior citizen</t>
  </si>
  <si>
    <t>Income From House Property</t>
  </si>
  <si>
    <t>80C(96400+160000)</t>
  </si>
  <si>
    <t>80TTB</t>
  </si>
  <si>
    <t>Calculation For HRA</t>
  </si>
  <si>
    <t>Particular</t>
  </si>
  <si>
    <t>Amount</t>
  </si>
  <si>
    <t>Actual Received</t>
  </si>
  <si>
    <t>Rent Paid-10% of Basic+DA</t>
  </si>
  <si>
    <t>40% of Basic+DA</t>
  </si>
  <si>
    <t>Whichever Is Less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</si>
</sst>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8"/>
      <color indexed="9"/>
      <name val="Verdana"/>
      <family val="2"/>
    </font>
    <font>
      <sz val="8"/>
      <color indexed="63"/>
      <name val="Verdana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33"/>
      <name val="Arial"/>
      <family val="2"/>
    </font>
    <font>
      <sz val="8"/>
      <color rgb="FFFFFFFF"/>
      <name val="Verdana"/>
      <family val="2"/>
    </font>
    <font>
      <sz val="8"/>
      <color rgb="FF333333"/>
      <name val="Verdana"/>
      <family val="2"/>
    </font>
    <font>
      <b/>
      <sz val="8"/>
      <color rgb="FF333333"/>
      <name val="Verdana"/>
      <family val="2"/>
    </font>
    <font>
      <sz val="11"/>
      <color theme="4" tint="-0.4999699890613556"/>
      <name val="Calibri"/>
      <family val="2"/>
    </font>
    <font>
      <b/>
      <sz val="11"/>
      <color theme="4" tint="-0.4999699890613556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6" fillId="3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/>
    </xf>
    <xf numFmtId="0" fontId="45" fillId="0" borderId="0" xfId="0" applyFont="1" applyFill="1" applyBorder="1" applyAlignment="1">
      <alignment vertical="center" wrapText="1"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6" borderId="0" xfId="0" applyFill="1" applyBorder="1" applyAlignment="1">
      <alignment/>
    </xf>
    <xf numFmtId="0" fontId="42" fillId="36" borderId="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101"/>
  <sheetViews>
    <sheetView zoomScalePageLayoutView="0" workbookViewId="0" topLeftCell="A98">
      <selection activeCell="F99" sqref="F99"/>
    </sheetView>
  </sheetViews>
  <sheetFormatPr defaultColWidth="9.140625" defaultRowHeight="15"/>
  <cols>
    <col min="3" max="3" width="28.57421875" style="0" customWidth="1"/>
    <col min="4" max="4" width="14.00390625" style="0" customWidth="1"/>
    <col min="5" max="5" width="17.140625" style="0" customWidth="1"/>
    <col min="15" max="15" width="13.140625" style="0" customWidth="1"/>
  </cols>
  <sheetData>
    <row r="3" spans="3:4" ht="15">
      <c r="C3" s="13" t="s">
        <v>69</v>
      </c>
      <c r="D3" s="13"/>
    </row>
    <row r="4" spans="3:4" ht="15">
      <c r="C4" s="13" t="s">
        <v>70</v>
      </c>
      <c r="D4" s="13"/>
    </row>
    <row r="6" spans="3:4" ht="15">
      <c r="C6" t="s">
        <v>74</v>
      </c>
      <c r="D6">
        <v>30000</v>
      </c>
    </row>
    <row r="8" spans="3:4" ht="15">
      <c r="C8" t="s">
        <v>73</v>
      </c>
      <c r="D8">
        <f>D6*12</f>
        <v>360000</v>
      </c>
    </row>
    <row r="9" spans="3:4" ht="15">
      <c r="C9" t="s">
        <v>122</v>
      </c>
      <c r="D9">
        <v>40000</v>
      </c>
    </row>
    <row r="10" spans="3:5" ht="15">
      <c r="C10" t="s">
        <v>123</v>
      </c>
      <c r="D10">
        <f>D8-D9</f>
        <v>320000</v>
      </c>
      <c r="E10" s="12" t="s">
        <v>59</v>
      </c>
    </row>
    <row r="13" spans="3:6" ht="15">
      <c r="C13" s="13" t="s">
        <v>69</v>
      </c>
      <c r="D13" s="13"/>
      <c r="E13" s="13"/>
      <c r="F13" s="13"/>
    </row>
    <row r="14" spans="3:6" ht="15">
      <c r="C14" s="13" t="s">
        <v>71</v>
      </c>
      <c r="D14" s="13"/>
      <c r="E14" s="13"/>
      <c r="F14" s="13"/>
    </row>
    <row r="15" spans="3:6" ht="15">
      <c r="C15" s="13" t="s">
        <v>70</v>
      </c>
      <c r="D15" s="13"/>
      <c r="E15" s="13"/>
      <c r="F15" s="13"/>
    </row>
    <row r="16" spans="3:6" ht="15">
      <c r="C16" s="13" t="s">
        <v>76</v>
      </c>
      <c r="D16" s="13"/>
      <c r="E16" s="13"/>
      <c r="F16" s="13"/>
    </row>
    <row r="18" ht="15">
      <c r="E18" s="2" t="s">
        <v>124</v>
      </c>
    </row>
    <row r="19" spans="3:5" ht="15">
      <c r="C19" t="s">
        <v>74</v>
      </c>
      <c r="D19">
        <v>30000</v>
      </c>
      <c r="E19">
        <v>30000</v>
      </c>
    </row>
    <row r="20" spans="3:5" ht="15">
      <c r="C20" t="s">
        <v>73</v>
      </c>
      <c r="D20">
        <f>D19*12</f>
        <v>360000</v>
      </c>
      <c r="E20">
        <f>E19*12</f>
        <v>360000</v>
      </c>
    </row>
    <row r="21" spans="3:5" ht="15">
      <c r="C21" t="s">
        <v>122</v>
      </c>
      <c r="D21">
        <v>40000</v>
      </c>
      <c r="E21">
        <v>40000</v>
      </c>
    </row>
    <row r="22" spans="3:5" ht="15">
      <c r="C22" t="s">
        <v>123</v>
      </c>
      <c r="D22">
        <f>D20-D21</f>
        <v>320000</v>
      </c>
      <c r="E22">
        <f>E20-E21</f>
        <v>320000</v>
      </c>
    </row>
    <row r="23" spans="3:6" ht="15">
      <c r="C23" t="s">
        <v>45</v>
      </c>
      <c r="D23">
        <v>5000</v>
      </c>
      <c r="E23">
        <v>5000</v>
      </c>
      <c r="F23" s="12" t="s">
        <v>80</v>
      </c>
    </row>
    <row r="24" spans="3:5" ht="15">
      <c r="C24" t="s">
        <v>75</v>
      </c>
      <c r="D24">
        <f>D22+D23</f>
        <v>325000</v>
      </c>
      <c r="E24">
        <f>E22+E23</f>
        <v>325000</v>
      </c>
    </row>
    <row r="25" ht="15">
      <c r="F25" s="12"/>
    </row>
    <row r="26" ht="15">
      <c r="F26" s="12"/>
    </row>
    <row r="27" spans="3:5" ht="15">
      <c r="C27" s="2"/>
      <c r="D27" s="2"/>
      <c r="E27" s="2"/>
    </row>
    <row r="28" spans="4:5" ht="15">
      <c r="D28" s="2"/>
      <c r="E28" s="2"/>
    </row>
    <row r="29" spans="3:9" ht="15">
      <c r="C29" s="13" t="s">
        <v>69</v>
      </c>
      <c r="D29" s="13"/>
      <c r="E29" s="13"/>
      <c r="F29" s="13"/>
      <c r="G29" s="13"/>
      <c r="H29" s="2"/>
      <c r="I29" s="2"/>
    </row>
    <row r="30" spans="3:9" ht="15">
      <c r="C30" s="13" t="s">
        <v>71</v>
      </c>
      <c r="D30" s="13"/>
      <c r="E30" s="13"/>
      <c r="F30" s="13"/>
      <c r="G30" s="13"/>
      <c r="H30" s="2"/>
      <c r="I30" s="2"/>
    </row>
    <row r="31" spans="3:9" ht="15">
      <c r="C31" s="13" t="s">
        <v>70</v>
      </c>
      <c r="D31" s="13"/>
      <c r="E31" s="13"/>
      <c r="F31" s="13"/>
      <c r="G31" s="13"/>
      <c r="H31" s="2"/>
      <c r="I31" s="2"/>
    </row>
    <row r="32" spans="3:9" ht="15">
      <c r="C32" s="13" t="s">
        <v>77</v>
      </c>
      <c r="D32" s="13"/>
      <c r="E32" s="13"/>
      <c r="F32" s="13"/>
      <c r="G32" s="13"/>
      <c r="H32" s="2"/>
      <c r="I32" s="2"/>
    </row>
    <row r="33" spans="3:9" ht="15">
      <c r="C33" s="13"/>
      <c r="D33" s="13"/>
      <c r="E33" s="13"/>
      <c r="F33" s="13"/>
      <c r="G33" s="13"/>
      <c r="H33" s="2"/>
      <c r="I33" s="2"/>
    </row>
    <row r="34" ht="15">
      <c r="E34" s="2" t="s">
        <v>124</v>
      </c>
    </row>
    <row r="35" spans="3:5" ht="15">
      <c r="C35" t="s">
        <v>74</v>
      </c>
      <c r="D35">
        <v>30000</v>
      </c>
      <c r="E35">
        <v>30000</v>
      </c>
    </row>
    <row r="36" spans="3:5" ht="15">
      <c r="C36" t="s">
        <v>73</v>
      </c>
      <c r="D36">
        <f>D35*12</f>
        <v>360000</v>
      </c>
      <c r="E36">
        <f>E35*12</f>
        <v>360000</v>
      </c>
    </row>
    <row r="37" spans="3:5" ht="15">
      <c r="C37" t="s">
        <v>122</v>
      </c>
      <c r="D37">
        <v>40000</v>
      </c>
      <c r="E37">
        <v>40000</v>
      </c>
    </row>
    <row r="38" spans="3:5" ht="15">
      <c r="C38" t="s">
        <v>123</v>
      </c>
      <c r="D38">
        <f>D36-D37</f>
        <v>320000</v>
      </c>
      <c r="E38">
        <f>E36-E37</f>
        <v>320000</v>
      </c>
    </row>
    <row r="39" spans="3:6" ht="15">
      <c r="C39" t="s">
        <v>45</v>
      </c>
      <c r="D39">
        <v>5000</v>
      </c>
      <c r="E39">
        <v>5000</v>
      </c>
      <c r="F39" s="12" t="s">
        <v>80</v>
      </c>
    </row>
    <row r="40" spans="3:5" ht="15">
      <c r="C40" t="s">
        <v>75</v>
      </c>
      <c r="D40">
        <f>D38+D39</f>
        <v>325000</v>
      </c>
      <c r="E40">
        <f>E38+E39</f>
        <v>325000</v>
      </c>
    </row>
    <row r="41" spans="3:16" ht="15">
      <c r="C41" t="s">
        <v>78</v>
      </c>
      <c r="D41">
        <v>5000</v>
      </c>
      <c r="E41">
        <v>0</v>
      </c>
      <c r="F41" s="12" t="s">
        <v>79</v>
      </c>
      <c r="P41">
        <v>9</v>
      </c>
    </row>
    <row r="42" spans="3:6" ht="15">
      <c r="C42" t="s">
        <v>125</v>
      </c>
      <c r="D42">
        <v>0</v>
      </c>
      <c r="E42">
        <f>E39</f>
        <v>5000</v>
      </c>
      <c r="F42" s="12" t="s">
        <v>126</v>
      </c>
    </row>
    <row r="43" spans="3:5" ht="15">
      <c r="C43" s="2" t="s">
        <v>49</v>
      </c>
      <c r="D43" s="2">
        <f>D40-D41</f>
        <v>320000</v>
      </c>
      <c r="E43" s="2">
        <f>E40-E42</f>
        <v>320000</v>
      </c>
    </row>
    <row r="46" spans="3:8" ht="15">
      <c r="C46" s="13" t="s">
        <v>69</v>
      </c>
      <c r="D46" s="13"/>
      <c r="E46" s="13"/>
      <c r="F46" s="13"/>
      <c r="G46" s="13"/>
      <c r="H46" s="2"/>
    </row>
    <row r="47" spans="3:8" ht="15">
      <c r="C47" s="13" t="s">
        <v>72</v>
      </c>
      <c r="D47" s="13"/>
      <c r="E47" s="13"/>
      <c r="F47" s="13"/>
      <c r="G47" s="13"/>
      <c r="H47" s="2"/>
    </row>
    <row r="48" spans="3:8" ht="15">
      <c r="C48" s="13" t="s">
        <v>70</v>
      </c>
      <c r="D48" s="13"/>
      <c r="E48" s="13"/>
      <c r="F48" s="13"/>
      <c r="G48" s="13"/>
      <c r="H48" s="2"/>
    </row>
    <row r="49" spans="3:8" ht="15">
      <c r="C49" s="13" t="s">
        <v>77</v>
      </c>
      <c r="D49" s="13"/>
      <c r="E49" s="13"/>
      <c r="F49" s="13"/>
      <c r="G49" s="13"/>
      <c r="H49" s="2"/>
    </row>
    <row r="52" ht="15">
      <c r="E52" s="2" t="s">
        <v>124</v>
      </c>
    </row>
    <row r="53" spans="3:5" ht="15">
      <c r="C53" t="s">
        <v>74</v>
      </c>
      <c r="D53">
        <v>30000</v>
      </c>
      <c r="E53">
        <v>30000</v>
      </c>
    </row>
    <row r="54" spans="3:5" ht="15">
      <c r="C54" t="s">
        <v>73</v>
      </c>
      <c r="D54">
        <f>D53*12</f>
        <v>360000</v>
      </c>
      <c r="E54">
        <f>E53*12</f>
        <v>360000</v>
      </c>
    </row>
    <row r="55" spans="3:5" ht="15">
      <c r="C55" t="s">
        <v>122</v>
      </c>
      <c r="D55">
        <v>40000</v>
      </c>
      <c r="E55">
        <v>40000</v>
      </c>
    </row>
    <row r="56" spans="3:5" ht="15">
      <c r="C56" t="s">
        <v>123</v>
      </c>
      <c r="D56">
        <f>D54-D55</f>
        <v>320000</v>
      </c>
      <c r="E56">
        <f>E54-E55</f>
        <v>320000</v>
      </c>
    </row>
    <row r="57" spans="3:10" ht="15">
      <c r="C57" t="s">
        <v>45</v>
      </c>
      <c r="D57">
        <v>15000</v>
      </c>
      <c r="E57">
        <v>15000</v>
      </c>
      <c r="F57" s="12" t="s">
        <v>80</v>
      </c>
      <c r="J57" s="12"/>
    </row>
    <row r="58" spans="3:10" ht="15">
      <c r="C58" t="s">
        <v>75</v>
      </c>
      <c r="D58">
        <f>D56+D57</f>
        <v>335000</v>
      </c>
      <c r="E58">
        <f>E56+E57</f>
        <v>335000</v>
      </c>
      <c r="I58" s="12"/>
      <c r="J58" s="12"/>
    </row>
    <row r="59" spans="3:10" ht="15">
      <c r="C59" t="s">
        <v>78</v>
      </c>
      <c r="D59">
        <v>10000</v>
      </c>
      <c r="E59">
        <v>0</v>
      </c>
      <c r="F59" s="12" t="s">
        <v>79</v>
      </c>
      <c r="J59" s="12"/>
    </row>
    <row r="60" spans="3:6" ht="15">
      <c r="C60" t="s">
        <v>125</v>
      </c>
      <c r="D60">
        <v>0</v>
      </c>
      <c r="E60">
        <v>15000</v>
      </c>
      <c r="F60" s="12" t="s">
        <v>126</v>
      </c>
    </row>
    <row r="61" spans="3:5" ht="15">
      <c r="C61" s="2" t="s">
        <v>49</v>
      </c>
      <c r="D61" s="2">
        <f>D58-D59</f>
        <v>325000</v>
      </c>
      <c r="E61" s="2">
        <f>E58-E60</f>
        <v>320000</v>
      </c>
    </row>
    <row r="63" ht="15">
      <c r="J63" s="2"/>
    </row>
    <row r="64" spans="8:10" ht="15">
      <c r="H64" s="13"/>
      <c r="I64" s="2"/>
      <c r="J64" s="2"/>
    </row>
    <row r="65" spans="3:10" ht="15">
      <c r="C65" s="13" t="s">
        <v>69</v>
      </c>
      <c r="D65" s="13"/>
      <c r="E65" s="13"/>
      <c r="F65" s="13"/>
      <c r="G65" s="13"/>
      <c r="H65" s="13"/>
      <c r="I65" s="2"/>
      <c r="J65" s="2"/>
    </row>
    <row r="66" spans="3:10" ht="15">
      <c r="C66" s="13" t="s">
        <v>81</v>
      </c>
      <c r="D66" s="13"/>
      <c r="E66" s="13"/>
      <c r="F66" s="13"/>
      <c r="G66" s="13"/>
      <c r="H66" s="13"/>
      <c r="I66" s="2"/>
      <c r="J66" s="2"/>
    </row>
    <row r="67" spans="3:9" ht="15">
      <c r="C67" s="13" t="s">
        <v>70</v>
      </c>
      <c r="D67" s="13"/>
      <c r="E67" s="13"/>
      <c r="F67" s="13"/>
      <c r="G67" s="13"/>
      <c r="H67" s="13"/>
      <c r="I67" s="2"/>
    </row>
    <row r="68" spans="3:7" ht="15">
      <c r="C68" s="13" t="s">
        <v>77</v>
      </c>
      <c r="D68" s="13"/>
      <c r="E68" s="13"/>
      <c r="F68" s="13"/>
      <c r="G68" s="13"/>
    </row>
    <row r="71" ht="15">
      <c r="E71" s="2" t="s">
        <v>124</v>
      </c>
    </row>
    <row r="72" spans="3:5" ht="15">
      <c r="C72" t="s">
        <v>74</v>
      </c>
      <c r="D72">
        <v>30000</v>
      </c>
      <c r="E72">
        <v>30000</v>
      </c>
    </row>
    <row r="73" spans="3:5" ht="15">
      <c r="C73" t="s">
        <v>73</v>
      </c>
      <c r="D73">
        <f>D72*12</f>
        <v>360000</v>
      </c>
      <c r="E73">
        <f>E72*12</f>
        <v>360000</v>
      </c>
    </row>
    <row r="74" spans="3:5" ht="15">
      <c r="C74" t="s">
        <v>122</v>
      </c>
      <c r="D74">
        <v>40000</v>
      </c>
      <c r="E74">
        <v>40000</v>
      </c>
    </row>
    <row r="75" spans="3:8" ht="15">
      <c r="C75" t="s">
        <v>123</v>
      </c>
      <c r="D75">
        <f>D73-D74</f>
        <v>320000</v>
      </c>
      <c r="E75">
        <f>E73-E74</f>
        <v>320000</v>
      </c>
      <c r="G75" s="12"/>
      <c r="H75" s="12"/>
    </row>
    <row r="76" spans="3:8" ht="15">
      <c r="C76" t="s">
        <v>45</v>
      </c>
      <c r="D76">
        <f>15000+8000</f>
        <v>23000</v>
      </c>
      <c r="E76">
        <f>15000+8000</f>
        <v>23000</v>
      </c>
      <c r="F76" s="12" t="s">
        <v>80</v>
      </c>
      <c r="G76" s="12"/>
      <c r="H76" s="12"/>
    </row>
    <row r="77" spans="3:8" ht="15">
      <c r="C77" t="s">
        <v>75</v>
      </c>
      <c r="D77">
        <f>D75+D76</f>
        <v>343000</v>
      </c>
      <c r="E77">
        <f>E75+E76</f>
        <v>343000</v>
      </c>
      <c r="G77" s="12"/>
      <c r="H77" s="12"/>
    </row>
    <row r="78" spans="3:8" ht="15">
      <c r="C78" t="s">
        <v>78</v>
      </c>
      <c r="D78">
        <v>10000</v>
      </c>
      <c r="E78">
        <v>0</v>
      </c>
      <c r="F78" s="12" t="s">
        <v>79</v>
      </c>
      <c r="G78" s="12"/>
      <c r="H78" s="12"/>
    </row>
    <row r="79" spans="3:6" ht="15">
      <c r="C79" t="s">
        <v>125</v>
      </c>
      <c r="D79">
        <v>0</v>
      </c>
      <c r="E79">
        <v>23000</v>
      </c>
      <c r="F79" s="12" t="s">
        <v>126</v>
      </c>
    </row>
    <row r="80" spans="3:5" ht="15">
      <c r="C80" s="2" t="s">
        <v>49</v>
      </c>
      <c r="D80" s="2">
        <f>D77-D78</f>
        <v>333000</v>
      </c>
      <c r="E80" s="2">
        <f>E77-E79</f>
        <v>320000</v>
      </c>
    </row>
    <row r="84" ht="15">
      <c r="H84" s="13"/>
    </row>
    <row r="85" spans="3:8" ht="15">
      <c r="C85" s="13"/>
      <c r="D85" s="13"/>
      <c r="E85" s="13"/>
      <c r="F85" s="13"/>
      <c r="G85" s="13"/>
      <c r="H85" s="13"/>
    </row>
    <row r="86" spans="3:8" ht="15">
      <c r="C86" s="13" t="s">
        <v>69</v>
      </c>
      <c r="D86" s="13"/>
      <c r="E86" s="13"/>
      <c r="F86" s="13"/>
      <c r="G86" s="13"/>
      <c r="H86" s="13"/>
    </row>
    <row r="87" spans="3:8" ht="15">
      <c r="C87" s="13" t="s">
        <v>83</v>
      </c>
      <c r="D87" s="13"/>
      <c r="E87" s="13"/>
      <c r="F87" s="13"/>
      <c r="G87" s="13"/>
      <c r="H87" s="13"/>
    </row>
    <row r="88" spans="3:8" ht="15">
      <c r="C88" s="13" t="s">
        <v>70</v>
      </c>
      <c r="D88" s="13"/>
      <c r="E88" s="13"/>
      <c r="F88" s="13"/>
      <c r="G88" s="13"/>
      <c r="H88" s="13"/>
    </row>
    <row r="89" spans="3:7" ht="15">
      <c r="C89" s="13" t="s">
        <v>77</v>
      </c>
      <c r="D89" s="13"/>
      <c r="E89" s="13"/>
      <c r="F89" s="13"/>
      <c r="G89" s="13"/>
    </row>
    <row r="92" ht="15">
      <c r="E92" s="2" t="s">
        <v>124</v>
      </c>
    </row>
    <row r="93" spans="3:5" ht="15">
      <c r="C93" t="s">
        <v>74</v>
      </c>
      <c r="D93">
        <v>30000</v>
      </c>
      <c r="E93">
        <v>30000</v>
      </c>
    </row>
    <row r="94" spans="3:5" ht="15">
      <c r="C94" t="s">
        <v>73</v>
      </c>
      <c r="D94">
        <f>D93*12</f>
        <v>360000</v>
      </c>
      <c r="E94">
        <f>E93*12</f>
        <v>360000</v>
      </c>
    </row>
    <row r="95" spans="3:5" ht="15">
      <c r="C95" t="s">
        <v>122</v>
      </c>
      <c r="D95">
        <v>40000</v>
      </c>
      <c r="E95">
        <v>40000</v>
      </c>
    </row>
    <row r="96" spans="3:7" ht="15">
      <c r="C96" t="s">
        <v>123</v>
      </c>
      <c r="D96">
        <f>D94-D95</f>
        <v>320000</v>
      </c>
      <c r="E96">
        <f>E94-E95</f>
        <v>320000</v>
      </c>
      <c r="F96" s="12" t="s">
        <v>80</v>
      </c>
      <c r="G96" s="12"/>
    </row>
    <row r="97" spans="3:7" ht="15">
      <c r="C97" t="s">
        <v>45</v>
      </c>
      <c r="D97">
        <v>8000</v>
      </c>
      <c r="E97">
        <v>8000</v>
      </c>
      <c r="F97" s="12" t="s">
        <v>80</v>
      </c>
      <c r="G97" s="12"/>
    </row>
    <row r="98" spans="3:7" ht="15">
      <c r="C98" t="s">
        <v>75</v>
      </c>
      <c r="D98">
        <f>D96+D97</f>
        <v>328000</v>
      </c>
      <c r="E98">
        <f>E96+E97</f>
        <v>328000</v>
      </c>
      <c r="G98" s="12"/>
    </row>
    <row r="99" spans="3:7" ht="15">
      <c r="C99" t="s">
        <v>78</v>
      </c>
      <c r="D99">
        <v>0</v>
      </c>
      <c r="E99">
        <v>0</v>
      </c>
      <c r="F99" s="12" t="s">
        <v>79</v>
      </c>
      <c r="G99" s="12"/>
    </row>
    <row r="100" spans="3:6" ht="15">
      <c r="C100" t="s">
        <v>125</v>
      </c>
      <c r="D100">
        <v>0</v>
      </c>
      <c r="E100">
        <v>8000</v>
      </c>
      <c r="F100" s="12" t="s">
        <v>126</v>
      </c>
    </row>
    <row r="101" spans="3:5" ht="15">
      <c r="C101" s="2" t="s">
        <v>49</v>
      </c>
      <c r="D101" s="2">
        <f>D98-D99</f>
        <v>328000</v>
      </c>
      <c r="E101" s="2">
        <f>E98-E100</f>
        <v>320000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L54"/>
  <sheetViews>
    <sheetView zoomScalePageLayoutView="0" workbookViewId="0" topLeftCell="A20">
      <selection activeCell="N33" sqref="N33"/>
    </sheetView>
  </sheetViews>
  <sheetFormatPr defaultColWidth="9.140625" defaultRowHeight="15"/>
  <cols>
    <col min="3" max="3" width="29.57421875" style="0" customWidth="1"/>
    <col min="11" max="11" width="15.7109375" style="0" customWidth="1"/>
  </cols>
  <sheetData>
    <row r="6" ht="15">
      <c r="C6" s="4" t="s">
        <v>39</v>
      </c>
    </row>
    <row r="8" spans="3:7" ht="15"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3:7" ht="18" customHeight="1">
      <c r="C9" s="6" t="s">
        <v>9</v>
      </c>
      <c r="D9" s="6">
        <v>400000</v>
      </c>
      <c r="E9" s="6">
        <v>400000</v>
      </c>
      <c r="F9" s="6">
        <v>400000</v>
      </c>
      <c r="G9" s="6">
        <v>400000</v>
      </c>
    </row>
    <row r="10" spans="3:7" ht="15">
      <c r="C10" s="6"/>
      <c r="D10" s="6"/>
      <c r="E10" s="6"/>
      <c r="F10" s="6"/>
      <c r="G10" s="6"/>
    </row>
    <row r="11" spans="3:7" ht="15">
      <c r="C11" s="6" t="s">
        <v>40</v>
      </c>
      <c r="D11" s="6"/>
      <c r="E11" s="6"/>
      <c r="F11" s="6"/>
      <c r="G11" s="6"/>
    </row>
    <row r="12" spans="3:7" ht="15">
      <c r="C12" s="6" t="s">
        <v>41</v>
      </c>
      <c r="D12" s="6">
        <v>3000</v>
      </c>
      <c r="E12" s="6">
        <v>13000</v>
      </c>
      <c r="F12" s="6">
        <v>30000</v>
      </c>
      <c r="G12" s="6">
        <v>0</v>
      </c>
    </row>
    <row r="13" spans="3:7" ht="15">
      <c r="C13" s="6" t="s">
        <v>34</v>
      </c>
      <c r="D13" s="6">
        <v>2000</v>
      </c>
      <c r="E13" s="6">
        <v>12000</v>
      </c>
      <c r="F13" s="6">
        <v>0</v>
      </c>
      <c r="G13" s="6">
        <v>40000</v>
      </c>
    </row>
    <row r="14" spans="3:7" ht="15">
      <c r="C14" s="7" t="s">
        <v>0</v>
      </c>
      <c r="D14" s="7">
        <v>5000</v>
      </c>
      <c r="E14" s="7">
        <v>25000</v>
      </c>
      <c r="F14" s="7">
        <v>30000</v>
      </c>
      <c r="G14" s="7">
        <v>40000</v>
      </c>
    </row>
    <row r="16" ht="15">
      <c r="C16" s="3"/>
    </row>
    <row r="17" spans="3:7" ht="15"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</row>
    <row r="18" spans="3:7" ht="15">
      <c r="C18" s="8" t="s">
        <v>9</v>
      </c>
      <c r="D18" s="8"/>
      <c r="E18" s="8"/>
      <c r="F18" s="8"/>
      <c r="G18" s="8"/>
    </row>
    <row r="19" spans="3:9" ht="15">
      <c r="C19" s="8" t="s">
        <v>127</v>
      </c>
      <c r="D19" s="8"/>
      <c r="E19" s="8"/>
      <c r="F19" s="8"/>
      <c r="G19" s="8"/>
      <c r="H19" s="13" t="s">
        <v>80</v>
      </c>
      <c r="I19" s="12"/>
    </row>
    <row r="20" spans="3:9" ht="15">
      <c r="C20" s="8" t="s">
        <v>123</v>
      </c>
      <c r="D20" s="8"/>
      <c r="E20" s="8"/>
      <c r="F20" s="8"/>
      <c r="G20" s="8"/>
      <c r="H20" s="12"/>
      <c r="I20" s="12"/>
    </row>
    <row r="21" spans="3:9" ht="15">
      <c r="C21" s="8" t="s">
        <v>45</v>
      </c>
      <c r="D21" s="8"/>
      <c r="E21" s="8"/>
      <c r="F21" s="8"/>
      <c r="G21" s="8"/>
      <c r="H21" s="12"/>
      <c r="I21" s="12"/>
    </row>
    <row r="22" spans="3:9" ht="15">
      <c r="C22" s="8" t="s">
        <v>48</v>
      </c>
      <c r="D22" s="8"/>
      <c r="E22" s="8"/>
      <c r="F22" s="8"/>
      <c r="G22" s="8"/>
      <c r="H22" s="13" t="s">
        <v>82</v>
      </c>
      <c r="I22" s="12"/>
    </row>
    <row r="23" spans="3:7" ht="15">
      <c r="C23" s="8" t="s">
        <v>46</v>
      </c>
      <c r="D23" s="8"/>
      <c r="E23" s="8"/>
      <c r="F23" s="8"/>
      <c r="G23" s="8"/>
    </row>
    <row r="24" spans="3:8" ht="15">
      <c r="C24" s="8" t="s">
        <v>47</v>
      </c>
      <c r="D24" s="8"/>
      <c r="E24" s="8"/>
      <c r="F24" s="8"/>
      <c r="G24" s="8"/>
      <c r="H24" s="12" t="s">
        <v>130</v>
      </c>
    </row>
    <row r="25" spans="3:7" ht="15">
      <c r="C25" s="8" t="s">
        <v>49</v>
      </c>
      <c r="D25" s="8"/>
      <c r="E25" s="8"/>
      <c r="F25" s="8"/>
      <c r="G25" s="8"/>
    </row>
    <row r="26" spans="3:7" ht="15">
      <c r="C26" s="8" t="s">
        <v>60</v>
      </c>
      <c r="D26" s="8"/>
      <c r="E26" s="8"/>
      <c r="F26" s="8"/>
      <c r="G26" s="8"/>
    </row>
    <row r="27" spans="3:7" ht="15">
      <c r="C27" s="8" t="s">
        <v>61</v>
      </c>
      <c r="D27" s="8"/>
      <c r="E27" s="8"/>
      <c r="F27" s="8"/>
      <c r="G27" s="8"/>
    </row>
    <row r="28" spans="3:7" ht="15">
      <c r="C28" s="8" t="s">
        <v>62</v>
      </c>
      <c r="D28" s="8"/>
      <c r="E28" s="8"/>
      <c r="F28" s="8"/>
      <c r="G28" s="8"/>
    </row>
    <row r="29" spans="3:7" ht="15">
      <c r="C29" s="8" t="s">
        <v>63</v>
      </c>
      <c r="D29" s="8"/>
      <c r="E29" s="8"/>
      <c r="F29" s="8"/>
      <c r="G29" s="8"/>
    </row>
    <row r="30" spans="3:12" ht="15">
      <c r="C30" s="8" t="s">
        <v>64</v>
      </c>
      <c r="D30" s="8"/>
      <c r="E30" s="8"/>
      <c r="F30" s="8"/>
      <c r="G30" s="8"/>
      <c r="K30" s="21" t="s">
        <v>96</v>
      </c>
      <c r="L30" s="21"/>
    </row>
    <row r="31" spans="3:7" ht="15">
      <c r="C31" s="8" t="s">
        <v>65</v>
      </c>
      <c r="D31" s="8"/>
      <c r="E31" s="8"/>
      <c r="F31" s="8"/>
      <c r="G31" s="8"/>
    </row>
    <row r="32" spans="3:12" ht="15">
      <c r="C32" s="8" t="s">
        <v>66</v>
      </c>
      <c r="D32" s="8"/>
      <c r="E32" s="8"/>
      <c r="F32" s="8"/>
      <c r="G32" s="8"/>
      <c r="K32" s="8" t="s">
        <v>59</v>
      </c>
      <c r="L32" s="20">
        <v>315000</v>
      </c>
    </row>
    <row r="33" spans="11:12" ht="15">
      <c r="K33" s="8" t="s">
        <v>60</v>
      </c>
      <c r="L33" s="20">
        <f>IF(L32&lt;=250000,0,IF(L32&lt;=500000,5%*(L32-250000),IF(L32&lt;=1000000,20%*(L32-500000)+12500,30%*(L32-1000000)+112500)))</f>
        <v>3250</v>
      </c>
    </row>
    <row r="34" spans="11:12" ht="15">
      <c r="K34" s="8" t="s">
        <v>61</v>
      </c>
      <c r="L34" s="20">
        <f>MIN(IF(L32&lt;=250000,0,IF(L32&lt;=350000,2500,0)),L33)</f>
        <v>2500</v>
      </c>
    </row>
    <row r="37" ht="15">
      <c r="C37" t="s">
        <v>128</v>
      </c>
    </row>
    <row r="39" spans="3:7" ht="15">
      <c r="C39" s="5" t="s">
        <v>4</v>
      </c>
      <c r="D39" s="5" t="s">
        <v>5</v>
      </c>
      <c r="E39" s="5" t="s">
        <v>6</v>
      </c>
      <c r="F39" s="5" t="s">
        <v>7</v>
      </c>
      <c r="G39" s="5" t="s">
        <v>8</v>
      </c>
    </row>
    <row r="40" spans="3:7" ht="15">
      <c r="C40" s="8" t="s">
        <v>9</v>
      </c>
      <c r="D40" s="8"/>
      <c r="E40" s="8"/>
      <c r="F40" s="8"/>
      <c r="G40" s="8"/>
    </row>
    <row r="41" spans="3:7" ht="15">
      <c r="C41" s="8" t="s">
        <v>127</v>
      </c>
      <c r="D41" s="8"/>
      <c r="E41" s="8"/>
      <c r="F41" s="8"/>
      <c r="G41" s="8"/>
    </row>
    <row r="42" spans="3:7" ht="15">
      <c r="C42" s="8" t="s">
        <v>123</v>
      </c>
      <c r="D42" s="8"/>
      <c r="E42" s="8"/>
      <c r="F42" s="8"/>
      <c r="G42" s="8"/>
    </row>
    <row r="43" spans="3:7" ht="15">
      <c r="C43" s="8" t="s">
        <v>45</v>
      </c>
      <c r="D43" s="8"/>
      <c r="E43" s="8"/>
      <c r="F43" s="8"/>
      <c r="G43" s="8"/>
    </row>
    <row r="44" spans="3:7" ht="15">
      <c r="C44" s="8" t="s">
        <v>48</v>
      </c>
      <c r="D44" s="8"/>
      <c r="E44" s="8"/>
      <c r="F44" s="8"/>
      <c r="G44" s="8"/>
    </row>
    <row r="45" spans="3:7" ht="15">
      <c r="C45" s="8" t="s">
        <v>46</v>
      </c>
      <c r="D45" s="8"/>
      <c r="E45" s="8"/>
      <c r="F45" s="8"/>
      <c r="G45" s="8"/>
    </row>
    <row r="46" spans="3:8" ht="15">
      <c r="C46" s="8" t="s">
        <v>129</v>
      </c>
      <c r="D46" s="8"/>
      <c r="E46" s="8"/>
      <c r="F46" s="8"/>
      <c r="G46" s="8"/>
      <c r="H46" s="12" t="s">
        <v>126</v>
      </c>
    </row>
    <row r="47" spans="3:7" ht="15">
      <c r="C47" s="8" t="s">
        <v>49</v>
      </c>
      <c r="D47" s="8"/>
      <c r="E47" s="8"/>
      <c r="F47" s="8"/>
      <c r="G47" s="8"/>
    </row>
    <row r="48" spans="3:7" ht="15">
      <c r="C48" s="8" t="s">
        <v>60</v>
      </c>
      <c r="D48" s="8"/>
      <c r="E48" s="8"/>
      <c r="F48" s="8"/>
      <c r="G48" s="8"/>
    </row>
    <row r="49" spans="3:7" ht="15">
      <c r="C49" s="8" t="s">
        <v>61</v>
      </c>
      <c r="D49" s="8"/>
      <c r="E49" s="8"/>
      <c r="F49" s="8"/>
      <c r="G49" s="8"/>
    </row>
    <row r="50" spans="3:7" ht="15">
      <c r="C50" s="8" t="s">
        <v>62</v>
      </c>
      <c r="D50" s="8"/>
      <c r="E50" s="8"/>
      <c r="F50" s="8"/>
      <c r="G50" s="8"/>
    </row>
    <row r="51" spans="3:7" ht="15">
      <c r="C51" s="8" t="s">
        <v>63</v>
      </c>
      <c r="D51" s="8"/>
      <c r="E51" s="8"/>
      <c r="F51" s="8"/>
      <c r="G51" s="8"/>
    </row>
    <row r="52" spans="3:7" ht="15">
      <c r="C52" s="8" t="s">
        <v>64</v>
      </c>
      <c r="D52" s="8"/>
      <c r="E52" s="8"/>
      <c r="F52" s="8"/>
      <c r="G52" s="8"/>
    </row>
    <row r="53" spans="3:7" ht="15">
      <c r="C53" s="8" t="s">
        <v>65</v>
      </c>
      <c r="D53" s="8"/>
      <c r="E53" s="8"/>
      <c r="F53" s="8"/>
      <c r="G53" s="8"/>
    </row>
    <row r="54" spans="3:7" ht="15">
      <c r="C54" s="8" t="s">
        <v>66</v>
      </c>
      <c r="D54" s="8"/>
      <c r="E54" s="8"/>
      <c r="F54" s="8"/>
      <c r="G54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37"/>
  <sheetViews>
    <sheetView zoomScalePageLayoutView="0" workbookViewId="0" topLeftCell="A35">
      <selection activeCell="D18" sqref="D18:G37"/>
    </sheetView>
  </sheetViews>
  <sheetFormatPr defaultColWidth="9.140625" defaultRowHeight="15"/>
  <cols>
    <col min="3" max="3" width="32.421875" style="0" customWidth="1"/>
    <col min="4" max="4" width="13.7109375" style="0" customWidth="1"/>
    <col min="5" max="5" width="12.421875" style="0" bestFit="1" customWidth="1"/>
    <col min="8" max="8" width="11.7109375" style="0" customWidth="1"/>
    <col min="9" max="9" width="17.7109375" style="0" customWidth="1"/>
    <col min="10" max="10" width="12.140625" style="0" customWidth="1"/>
  </cols>
  <sheetData>
    <row r="5" spans="2:7" ht="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3:7" ht="15">
      <c r="C6" t="s">
        <v>9</v>
      </c>
      <c r="D6">
        <v>400000</v>
      </c>
      <c r="E6">
        <v>400000</v>
      </c>
      <c r="F6">
        <v>400000</v>
      </c>
      <c r="G6">
        <v>400000</v>
      </c>
    </row>
    <row r="8" ht="15">
      <c r="C8" t="s">
        <v>10</v>
      </c>
    </row>
    <row r="9" spans="3:7" ht="15">
      <c r="C9" t="s">
        <v>11</v>
      </c>
      <c r="D9">
        <v>8000</v>
      </c>
      <c r="E9">
        <v>10000</v>
      </c>
      <c r="F9">
        <v>10000</v>
      </c>
      <c r="G9">
        <v>30000</v>
      </c>
    </row>
    <row r="10" spans="3:7" ht="15">
      <c r="C10" t="s">
        <v>12</v>
      </c>
      <c r="D10">
        <v>8000</v>
      </c>
      <c r="E10">
        <v>10000</v>
      </c>
      <c r="F10">
        <v>10000</v>
      </c>
      <c r="G10">
        <v>30000</v>
      </c>
    </row>
    <row r="11" spans="3:7" ht="15">
      <c r="C11" t="s">
        <v>13</v>
      </c>
      <c r="E11">
        <v>10000</v>
      </c>
      <c r="F11">
        <v>10000</v>
      </c>
      <c r="G11">
        <v>30000</v>
      </c>
    </row>
    <row r="12" spans="3:7" ht="15">
      <c r="C12" t="s">
        <v>14</v>
      </c>
      <c r="D12">
        <v>0</v>
      </c>
      <c r="E12">
        <v>0</v>
      </c>
      <c r="F12">
        <v>30000</v>
      </c>
      <c r="G12">
        <v>60000</v>
      </c>
    </row>
    <row r="14" ht="15">
      <c r="C14" t="s">
        <v>39</v>
      </c>
    </row>
    <row r="17" spans="3:7" ht="15"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</row>
    <row r="18" spans="3:7" ht="15">
      <c r="C18" s="8" t="s">
        <v>9</v>
      </c>
      <c r="D18" s="8"/>
      <c r="E18" s="8"/>
      <c r="F18" s="8"/>
      <c r="G18" s="8"/>
    </row>
    <row r="19" spans="3:7" ht="15">
      <c r="C19" s="8" t="s">
        <v>127</v>
      </c>
      <c r="D19" s="8"/>
      <c r="E19" s="8"/>
      <c r="F19" s="8"/>
      <c r="G19" s="8"/>
    </row>
    <row r="20" spans="3:7" ht="15">
      <c r="C20" s="8" t="s">
        <v>123</v>
      </c>
      <c r="D20" s="8"/>
      <c r="E20" s="8"/>
      <c r="F20" s="8"/>
      <c r="G20" s="8"/>
    </row>
    <row r="21" spans="3:7" ht="15">
      <c r="C21" s="8" t="s">
        <v>45</v>
      </c>
      <c r="D21" s="8"/>
      <c r="E21" s="8"/>
      <c r="F21" s="8"/>
      <c r="G21" s="8"/>
    </row>
    <row r="22" spans="3:7" ht="15">
      <c r="C22" s="8" t="s">
        <v>48</v>
      </c>
      <c r="D22" s="8"/>
      <c r="E22" s="8"/>
      <c r="F22" s="8"/>
      <c r="G22" s="8"/>
    </row>
    <row r="23" spans="3:7" ht="15">
      <c r="C23" s="8"/>
      <c r="D23" s="8"/>
      <c r="E23" s="8"/>
      <c r="F23" s="8"/>
      <c r="G23" s="8"/>
    </row>
    <row r="24" spans="3:10" ht="15">
      <c r="C24" s="8" t="s">
        <v>46</v>
      </c>
      <c r="D24" s="8"/>
      <c r="E24" s="8"/>
      <c r="F24" s="8"/>
      <c r="G24" s="8"/>
      <c r="I24" s="12"/>
      <c r="J24" s="12"/>
    </row>
    <row r="25" spans="3:10" ht="15">
      <c r="C25" s="8" t="s">
        <v>88</v>
      </c>
      <c r="D25" s="8"/>
      <c r="E25" s="8"/>
      <c r="F25" s="8"/>
      <c r="G25" s="8"/>
      <c r="I25" s="12"/>
      <c r="J25" s="12"/>
    </row>
    <row r="26" spans="3:8" ht="15">
      <c r="C26" s="8" t="s">
        <v>84</v>
      </c>
      <c r="D26" s="8"/>
      <c r="E26" s="8"/>
      <c r="F26" s="8"/>
      <c r="G26" s="8"/>
      <c r="H26" s="13" t="s">
        <v>87</v>
      </c>
    </row>
    <row r="27" spans="3:8" ht="15">
      <c r="C27" s="8" t="s">
        <v>85</v>
      </c>
      <c r="D27" s="8"/>
      <c r="E27" s="8"/>
      <c r="F27" s="8"/>
      <c r="G27" s="8"/>
      <c r="H27" s="13" t="s">
        <v>131</v>
      </c>
    </row>
    <row r="28" spans="3:7" ht="15">
      <c r="C28" s="8" t="s">
        <v>86</v>
      </c>
      <c r="D28" s="8"/>
      <c r="E28" s="8"/>
      <c r="F28" s="8"/>
      <c r="G28" s="8"/>
    </row>
    <row r="29" spans="3:7" ht="15">
      <c r="C29" s="8"/>
      <c r="D29" s="8"/>
      <c r="E29" s="8"/>
      <c r="F29" s="8"/>
      <c r="G29" s="8"/>
    </row>
    <row r="30" spans="3:7" ht="15">
      <c r="C30" s="8" t="s">
        <v>49</v>
      </c>
      <c r="D30" s="8"/>
      <c r="E30" s="8"/>
      <c r="F30" s="8"/>
      <c r="G30" s="8"/>
    </row>
    <row r="31" spans="3:7" ht="15">
      <c r="C31" s="8" t="s">
        <v>60</v>
      </c>
      <c r="D31" s="8"/>
      <c r="E31" s="8"/>
      <c r="F31" s="8"/>
      <c r="G31" s="8"/>
    </row>
    <row r="32" spans="3:7" ht="15">
      <c r="C32" s="8" t="s">
        <v>61</v>
      </c>
      <c r="D32" s="8"/>
      <c r="E32" s="8"/>
      <c r="F32" s="8"/>
      <c r="G32" s="8"/>
    </row>
    <row r="33" spans="3:7" ht="15">
      <c r="C33" s="8" t="s">
        <v>62</v>
      </c>
      <c r="D33" s="8"/>
      <c r="E33" s="8"/>
      <c r="F33" s="8"/>
      <c r="G33" s="8"/>
    </row>
    <row r="34" spans="3:7" ht="15">
      <c r="C34" s="8" t="s">
        <v>63</v>
      </c>
      <c r="D34" s="8"/>
      <c r="E34" s="8"/>
      <c r="F34" s="8"/>
      <c r="G34" s="8"/>
    </row>
    <row r="35" spans="3:7" ht="15">
      <c r="C35" s="8" t="s">
        <v>64</v>
      </c>
      <c r="D35" s="8"/>
      <c r="E35" s="8"/>
      <c r="F35" s="8"/>
      <c r="G35" s="8"/>
    </row>
    <row r="36" spans="3:7" ht="15">
      <c r="C36" s="8" t="s">
        <v>65</v>
      </c>
      <c r="D36" s="8"/>
      <c r="E36" s="8"/>
      <c r="F36" s="8"/>
      <c r="G36" s="8"/>
    </row>
    <row r="37" spans="3:7" ht="15">
      <c r="C37" s="8" t="s">
        <v>66</v>
      </c>
      <c r="D37" s="8"/>
      <c r="E37" s="8"/>
      <c r="F37" s="8"/>
      <c r="G37" s="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G32"/>
  <sheetViews>
    <sheetView zoomScalePageLayoutView="0" workbookViewId="0" topLeftCell="A1">
      <selection activeCell="K8" sqref="K8"/>
    </sheetView>
  </sheetViews>
  <sheetFormatPr defaultColWidth="9.140625" defaultRowHeight="15"/>
  <cols>
    <col min="3" max="3" width="32.8515625" style="0" customWidth="1"/>
  </cols>
  <sheetData>
    <row r="4" spans="3:7" ht="15"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3:7" ht="15">
      <c r="C5" t="s">
        <v>94</v>
      </c>
      <c r="D5">
        <v>20000</v>
      </c>
      <c r="E5">
        <v>35000</v>
      </c>
      <c r="F5">
        <v>80000</v>
      </c>
      <c r="G5">
        <v>200000</v>
      </c>
    </row>
    <row r="8" ht="15">
      <c r="C8" t="s">
        <v>95</v>
      </c>
    </row>
    <row r="11" spans="3:7" ht="15"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spans="3:7" ht="15">
      <c r="C12" s="8" t="s">
        <v>9</v>
      </c>
      <c r="D12" s="8"/>
      <c r="E12" s="8"/>
      <c r="F12" s="8"/>
      <c r="G12" s="8"/>
    </row>
    <row r="13" spans="3:7" ht="15">
      <c r="C13" s="8" t="s">
        <v>127</v>
      </c>
      <c r="D13" s="8"/>
      <c r="E13" s="8"/>
      <c r="F13" s="8"/>
      <c r="G13" s="8"/>
    </row>
    <row r="14" spans="3:7" ht="15">
      <c r="C14" s="8" t="s">
        <v>123</v>
      </c>
      <c r="D14" s="8"/>
      <c r="E14" s="8"/>
      <c r="F14" s="8"/>
      <c r="G14" s="8"/>
    </row>
    <row r="15" spans="3:7" ht="15">
      <c r="C15" s="8" t="s">
        <v>45</v>
      </c>
      <c r="D15" s="8"/>
      <c r="E15" s="8"/>
      <c r="F15" s="8"/>
      <c r="G15" s="8"/>
    </row>
    <row r="16" spans="3:7" ht="15">
      <c r="C16" s="8" t="s">
        <v>48</v>
      </c>
      <c r="D16" s="8"/>
      <c r="E16" s="8"/>
      <c r="F16" s="8"/>
      <c r="G16" s="8"/>
    </row>
    <row r="17" spans="3:7" ht="15">
      <c r="C17" s="8"/>
      <c r="D17" s="8"/>
      <c r="E17" s="8"/>
      <c r="F17" s="8"/>
      <c r="G17" s="8"/>
    </row>
    <row r="18" spans="3:7" ht="15">
      <c r="C18" s="8" t="s">
        <v>46</v>
      </c>
      <c r="D18" s="8"/>
      <c r="E18" s="8"/>
      <c r="F18" s="8"/>
      <c r="G18" s="8"/>
    </row>
    <row r="19" spans="3:7" ht="15">
      <c r="C19" s="8" t="s">
        <v>51</v>
      </c>
      <c r="D19" s="8"/>
      <c r="E19" s="8"/>
      <c r="F19" s="8"/>
      <c r="G19" s="8"/>
    </row>
    <row r="20" spans="3:7" ht="15">
      <c r="C20" s="8" t="s">
        <v>50</v>
      </c>
      <c r="D20" s="8"/>
      <c r="E20" s="8"/>
      <c r="F20" s="8"/>
      <c r="G20" s="8"/>
    </row>
    <row r="21" spans="3:7" ht="15">
      <c r="C21" s="8" t="s">
        <v>52</v>
      </c>
      <c r="D21" s="8"/>
      <c r="E21" s="8"/>
      <c r="F21" s="8"/>
      <c r="G21" s="8"/>
    </row>
    <row r="22" spans="3:7" ht="15">
      <c r="C22" s="8" t="s">
        <v>53</v>
      </c>
      <c r="D22" s="8"/>
      <c r="E22" s="8"/>
      <c r="F22" s="8"/>
      <c r="G22" s="8"/>
    </row>
    <row r="23" spans="3:7" ht="15">
      <c r="C23" s="8" t="s">
        <v>58</v>
      </c>
      <c r="D23" s="8"/>
      <c r="E23" s="8"/>
      <c r="F23" s="8"/>
      <c r="G23" s="8"/>
    </row>
    <row r="24" spans="3:7" ht="15">
      <c r="C24" s="8"/>
      <c r="D24" s="8"/>
      <c r="E24" s="8"/>
      <c r="F24" s="8"/>
      <c r="G24" s="8"/>
    </row>
    <row r="25" spans="3:7" ht="15">
      <c r="C25" s="8" t="s">
        <v>49</v>
      </c>
      <c r="D25" s="8"/>
      <c r="E25" s="8"/>
      <c r="F25" s="8"/>
      <c r="G25" s="8"/>
    </row>
    <row r="26" spans="3:7" ht="15">
      <c r="C26" s="8" t="s">
        <v>60</v>
      </c>
      <c r="D26" s="8"/>
      <c r="E26" s="8"/>
      <c r="F26" s="8"/>
      <c r="G26" s="8"/>
    </row>
    <row r="27" spans="3:7" ht="15">
      <c r="C27" s="8" t="s">
        <v>61</v>
      </c>
      <c r="D27" s="8"/>
      <c r="E27" s="8"/>
      <c r="F27" s="8"/>
      <c r="G27" s="8"/>
    </row>
    <row r="28" spans="3:7" ht="15">
      <c r="C28" s="8" t="s">
        <v>62</v>
      </c>
      <c r="D28" s="8"/>
      <c r="E28" s="8"/>
      <c r="F28" s="8"/>
      <c r="G28" s="8"/>
    </row>
    <row r="29" spans="3:7" ht="15">
      <c r="C29" s="8" t="s">
        <v>63</v>
      </c>
      <c r="D29" s="8"/>
      <c r="E29" s="8"/>
      <c r="F29" s="8"/>
      <c r="G29" s="8"/>
    </row>
    <row r="30" spans="3:7" ht="15">
      <c r="C30" s="8" t="s">
        <v>64</v>
      </c>
      <c r="D30" s="8"/>
      <c r="E30" s="8"/>
      <c r="F30" s="8"/>
      <c r="G30" s="8"/>
    </row>
    <row r="31" spans="3:7" ht="15">
      <c r="C31" s="8" t="s">
        <v>65</v>
      </c>
      <c r="D31" s="8"/>
      <c r="E31" s="8"/>
      <c r="F31" s="8"/>
      <c r="G31" s="8"/>
    </row>
    <row r="32" spans="3:7" ht="15">
      <c r="C32" s="8" t="s">
        <v>66</v>
      </c>
      <c r="D32" s="8"/>
      <c r="E32" s="8"/>
      <c r="F32" s="8"/>
      <c r="G32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75"/>
  <sheetViews>
    <sheetView zoomScalePageLayoutView="0" workbookViewId="0" topLeftCell="A55">
      <selection activeCell="D65" sqref="D65:D73"/>
    </sheetView>
  </sheetViews>
  <sheetFormatPr defaultColWidth="9.140625" defaultRowHeight="15"/>
  <cols>
    <col min="2" max="2" width="5.8515625" style="0" customWidth="1"/>
    <col min="3" max="3" width="34.140625" style="0" customWidth="1"/>
    <col min="7" max="7" width="27.00390625" style="0" bestFit="1" customWidth="1"/>
    <col min="9" max="9" width="37.140625" style="0" customWidth="1"/>
    <col min="10" max="10" width="14.8515625" style="0" customWidth="1"/>
  </cols>
  <sheetData>
    <row r="2" ht="15">
      <c r="F2">
        <f>D3*12%</f>
        <v>7200</v>
      </c>
    </row>
    <row r="3" spans="2:6" ht="15">
      <c r="B3" t="s">
        <v>92</v>
      </c>
      <c r="C3" t="s">
        <v>15</v>
      </c>
      <c r="D3">
        <v>60000</v>
      </c>
      <c r="F3">
        <f>F2*12</f>
        <v>86400</v>
      </c>
    </row>
    <row r="4" spans="3:4" ht="15">
      <c r="C4" t="s">
        <v>16</v>
      </c>
      <c r="D4">
        <v>40000</v>
      </c>
    </row>
    <row r="5" spans="3:4" ht="15">
      <c r="C5" t="s">
        <v>17</v>
      </c>
      <c r="D5">
        <v>2000</v>
      </c>
    </row>
    <row r="6" ht="15">
      <c r="C6" t="s">
        <v>18</v>
      </c>
    </row>
    <row r="7" spans="3:4" ht="15">
      <c r="C7" t="s">
        <v>19</v>
      </c>
      <c r="D7">
        <v>2500</v>
      </c>
    </row>
    <row r="9" spans="3:4" ht="15">
      <c r="C9" s="2"/>
      <c r="D9" t="s">
        <v>44</v>
      </c>
    </row>
    <row r="10" ht="15">
      <c r="C10" s="2" t="s">
        <v>20</v>
      </c>
    </row>
    <row r="11" spans="3:4" ht="15">
      <c r="C11" s="2" t="s">
        <v>1</v>
      </c>
      <c r="D11">
        <v>350000</v>
      </c>
    </row>
    <row r="12" spans="3:4" ht="15">
      <c r="C12" s="2" t="s">
        <v>21</v>
      </c>
      <c r="D12">
        <v>1000</v>
      </c>
    </row>
    <row r="13" spans="3:4" ht="15">
      <c r="C13" s="2" t="s">
        <v>22</v>
      </c>
      <c r="D13">
        <v>8000</v>
      </c>
    </row>
    <row r="14" ht="15">
      <c r="C14" t="s">
        <v>23</v>
      </c>
    </row>
    <row r="16" spans="3:10" ht="15">
      <c r="C16" t="s">
        <v>24</v>
      </c>
      <c r="H16" s="2"/>
      <c r="J16" t="s">
        <v>25</v>
      </c>
    </row>
    <row r="17" spans="3:4" ht="15">
      <c r="C17" s="1" t="s">
        <v>2</v>
      </c>
      <c r="D17" s="19">
        <v>0.12</v>
      </c>
    </row>
    <row r="18" spans="3:4" ht="15">
      <c r="C18" s="1" t="s">
        <v>26</v>
      </c>
      <c r="D18" s="1">
        <v>10000</v>
      </c>
    </row>
    <row r="19" spans="3:4" ht="15">
      <c r="C19" s="1"/>
      <c r="D19" s="1"/>
    </row>
    <row r="20" spans="3:4" ht="15">
      <c r="C20" s="2" t="s">
        <v>27</v>
      </c>
      <c r="D20" s="1"/>
    </row>
    <row r="21" spans="3:4" ht="15">
      <c r="C21" t="s">
        <v>11</v>
      </c>
      <c r="D21">
        <v>11000</v>
      </c>
    </row>
    <row r="22" spans="3:4" ht="15">
      <c r="C22" t="s">
        <v>28</v>
      </c>
      <c r="D22">
        <v>11000</v>
      </c>
    </row>
    <row r="23" spans="3:4" ht="15">
      <c r="C23" t="s">
        <v>29</v>
      </c>
      <c r="D23">
        <v>11000</v>
      </c>
    </row>
    <row r="24" spans="3:4" ht="15">
      <c r="C24" t="s">
        <v>14</v>
      </c>
      <c r="D24">
        <v>11000</v>
      </c>
    </row>
    <row r="25" ht="15">
      <c r="D25" s="2">
        <f>SUM(D21:D24)</f>
        <v>44000</v>
      </c>
    </row>
    <row r="27" spans="3:4" ht="15">
      <c r="C27" t="s">
        <v>30</v>
      </c>
      <c r="D27">
        <v>3000</v>
      </c>
    </row>
    <row r="28" spans="3:4" ht="15">
      <c r="C28" t="s">
        <v>31</v>
      </c>
      <c r="D28">
        <v>2000</v>
      </c>
    </row>
    <row r="31" ht="15">
      <c r="C31" s="2" t="s">
        <v>32</v>
      </c>
    </row>
    <row r="32" spans="3:4" ht="15">
      <c r="C32" t="s">
        <v>33</v>
      </c>
      <c r="D32">
        <v>3000</v>
      </c>
    </row>
    <row r="33" spans="3:4" ht="15">
      <c r="C33" t="s">
        <v>34</v>
      </c>
      <c r="D33">
        <v>14000</v>
      </c>
    </row>
    <row r="35" spans="3:8" ht="15">
      <c r="C35" t="s">
        <v>54</v>
      </c>
      <c r="H35" s="2"/>
    </row>
    <row r="36" spans="3:8" ht="15">
      <c r="C36" s="9" t="s">
        <v>4</v>
      </c>
      <c r="D36" s="9" t="s">
        <v>89</v>
      </c>
      <c r="E36" s="9" t="s">
        <v>42</v>
      </c>
      <c r="F36" s="9" t="s">
        <v>43</v>
      </c>
      <c r="H36" s="14"/>
    </row>
    <row r="37" spans="3:8" ht="15">
      <c r="C37" s="8" t="s">
        <v>15</v>
      </c>
      <c r="D37" s="8"/>
      <c r="E37" s="8"/>
      <c r="F37" s="8"/>
      <c r="H37" s="13"/>
    </row>
    <row r="38" spans="3:6" ht="15">
      <c r="C38" s="8" t="s">
        <v>16</v>
      </c>
      <c r="D38" s="8"/>
      <c r="E38" s="8"/>
      <c r="F38" s="8"/>
    </row>
    <row r="39" spans="3:6" ht="15">
      <c r="C39" s="8" t="s">
        <v>17</v>
      </c>
      <c r="D39" s="8"/>
      <c r="E39" s="8"/>
      <c r="F39" s="8"/>
    </row>
    <row r="40" spans="3:6" ht="15">
      <c r="C40" s="8" t="s">
        <v>19</v>
      </c>
      <c r="D40" s="8"/>
      <c r="E40" s="8"/>
      <c r="F40" s="8"/>
    </row>
    <row r="41" spans="3:6" ht="15">
      <c r="C41" s="8" t="s">
        <v>55</v>
      </c>
      <c r="D41" s="8"/>
      <c r="E41" s="8"/>
      <c r="F41" s="8"/>
    </row>
    <row r="42" spans="3:6" ht="15">
      <c r="C42" s="8" t="s">
        <v>56</v>
      </c>
      <c r="D42" s="8"/>
      <c r="E42" s="8"/>
      <c r="F42" s="8"/>
    </row>
    <row r="43" spans="3:6" ht="15">
      <c r="C43" s="9" t="s">
        <v>0</v>
      </c>
      <c r="D43" s="9">
        <f>SUM(D37:D42)</f>
        <v>0</v>
      </c>
      <c r="E43" s="9">
        <f>SUM(E37:E42)</f>
        <v>0</v>
      </c>
      <c r="F43" s="9">
        <f>SUM(F37:F42)</f>
        <v>0</v>
      </c>
    </row>
    <row r="45" ht="15">
      <c r="C45" s="2"/>
    </row>
    <row r="46" spans="3:4" ht="15">
      <c r="C46" s="10"/>
      <c r="D46" s="2"/>
    </row>
    <row r="47" ht="15">
      <c r="G47" t="s">
        <v>132</v>
      </c>
    </row>
    <row r="49" spans="3:8" ht="15">
      <c r="C49" s="5" t="s">
        <v>4</v>
      </c>
      <c r="D49" s="11" t="s">
        <v>57</v>
      </c>
      <c r="E49" s="18"/>
      <c r="F49" s="18"/>
      <c r="G49" s="5" t="s">
        <v>4</v>
      </c>
      <c r="H49" s="11" t="s">
        <v>57</v>
      </c>
    </row>
    <row r="50" spans="3:8" ht="15">
      <c r="C50" s="8" t="s">
        <v>9</v>
      </c>
      <c r="D50" s="8"/>
      <c r="E50" s="16"/>
      <c r="F50" s="16"/>
      <c r="G50" s="8" t="s">
        <v>9</v>
      </c>
      <c r="H50" s="8"/>
    </row>
    <row r="51" spans="3:8" ht="15">
      <c r="C51" s="8" t="s">
        <v>127</v>
      </c>
      <c r="D51" s="8"/>
      <c r="E51" s="15"/>
      <c r="F51" s="15"/>
      <c r="G51" s="8" t="s">
        <v>127</v>
      </c>
      <c r="H51" s="8"/>
    </row>
    <row r="52" spans="3:8" ht="15">
      <c r="C52" s="8" t="s">
        <v>123</v>
      </c>
      <c r="D52" s="8"/>
      <c r="E52" s="15"/>
      <c r="F52" s="15"/>
      <c r="G52" s="8" t="s">
        <v>123</v>
      </c>
      <c r="H52" s="8"/>
    </row>
    <row r="53" spans="3:8" ht="15">
      <c r="C53" s="8" t="s">
        <v>45</v>
      </c>
      <c r="D53" s="8"/>
      <c r="E53" s="17"/>
      <c r="F53" s="17"/>
      <c r="G53" s="8" t="s">
        <v>45</v>
      </c>
      <c r="H53" s="8"/>
    </row>
    <row r="54" spans="3:8" ht="15">
      <c r="C54" s="8"/>
      <c r="D54" s="8"/>
      <c r="E54" s="17"/>
      <c r="F54" s="17"/>
      <c r="G54" s="8"/>
      <c r="H54" s="8"/>
    </row>
    <row r="55" spans="3:8" ht="15">
      <c r="C55" s="8" t="s">
        <v>48</v>
      </c>
      <c r="D55" s="8"/>
      <c r="E55" s="15"/>
      <c r="F55" s="15"/>
      <c r="G55" s="8" t="s">
        <v>48</v>
      </c>
      <c r="H55" s="8"/>
    </row>
    <row r="56" spans="3:8" ht="15">
      <c r="C56" s="8"/>
      <c r="D56" s="8"/>
      <c r="E56" s="15"/>
      <c r="F56" s="15"/>
      <c r="G56" s="8"/>
      <c r="H56" s="8"/>
    </row>
    <row r="57" spans="3:8" ht="15">
      <c r="C57" s="8" t="s">
        <v>46</v>
      </c>
      <c r="D57" s="8"/>
      <c r="E57" s="15"/>
      <c r="F57" s="15"/>
      <c r="G57" s="8" t="s">
        <v>46</v>
      </c>
      <c r="H57" s="8"/>
    </row>
    <row r="58" spans="3:8" ht="15">
      <c r="C58" s="8" t="s">
        <v>51</v>
      </c>
      <c r="D58" s="8"/>
      <c r="E58" s="15"/>
      <c r="F58" s="15"/>
      <c r="G58" s="8" t="s">
        <v>51</v>
      </c>
      <c r="H58" s="8"/>
    </row>
    <row r="59" spans="3:8" ht="15">
      <c r="C59" s="8" t="s">
        <v>50</v>
      </c>
      <c r="D59" s="8"/>
      <c r="E59" s="15"/>
      <c r="F59" s="15"/>
      <c r="G59" s="8" t="s">
        <v>50</v>
      </c>
      <c r="H59" s="8"/>
    </row>
    <row r="60" spans="3:8" ht="15">
      <c r="C60" s="8" t="s">
        <v>52</v>
      </c>
      <c r="D60" s="8"/>
      <c r="E60" s="15"/>
      <c r="F60" s="15"/>
      <c r="G60" s="8" t="s">
        <v>52</v>
      </c>
      <c r="H60" s="8"/>
    </row>
    <row r="61" spans="3:9" ht="15">
      <c r="C61" s="8" t="s">
        <v>53</v>
      </c>
      <c r="D61" s="8"/>
      <c r="E61" s="15"/>
      <c r="F61" s="15"/>
      <c r="G61" s="8" t="s">
        <v>135</v>
      </c>
      <c r="H61" s="8"/>
      <c r="I61">
        <f>500000-300000</f>
        <v>200000</v>
      </c>
    </row>
    <row r="62" spans="3:9" ht="15">
      <c r="C62" s="8" t="s">
        <v>58</v>
      </c>
      <c r="D62" s="8"/>
      <c r="E62" s="15"/>
      <c r="F62" s="15"/>
      <c r="G62" s="8" t="s">
        <v>58</v>
      </c>
      <c r="H62" s="8"/>
      <c r="I62">
        <f>I61*5%</f>
        <v>10000</v>
      </c>
    </row>
    <row r="63" spans="3:8" ht="15">
      <c r="C63" s="8"/>
      <c r="D63" s="8"/>
      <c r="E63" s="15"/>
      <c r="F63" s="15"/>
      <c r="G63" s="8"/>
      <c r="H63" s="8"/>
    </row>
    <row r="64" spans="3:8" ht="15">
      <c r="C64" s="8"/>
      <c r="D64" s="8"/>
      <c r="E64" s="15"/>
      <c r="F64" s="15"/>
      <c r="G64" s="8"/>
      <c r="H64" s="8"/>
    </row>
    <row r="65" spans="3:8" ht="15">
      <c r="C65" s="8" t="s">
        <v>49</v>
      </c>
      <c r="D65" s="8"/>
      <c r="G65" s="8" t="s">
        <v>49</v>
      </c>
      <c r="H65" s="8"/>
    </row>
    <row r="66" spans="3:8" ht="15">
      <c r="C66" s="8" t="s">
        <v>60</v>
      </c>
      <c r="D66" s="8"/>
      <c r="G66" s="8" t="s">
        <v>60</v>
      </c>
      <c r="H66" s="8"/>
    </row>
    <row r="67" spans="3:8" ht="15">
      <c r="C67" s="8" t="s">
        <v>61</v>
      </c>
      <c r="D67" s="8"/>
      <c r="G67" s="8" t="s">
        <v>61</v>
      </c>
      <c r="H67" s="8"/>
    </row>
    <row r="68" spans="3:8" ht="15">
      <c r="C68" s="8" t="s">
        <v>62</v>
      </c>
      <c r="D68" s="8"/>
      <c r="G68" s="8" t="s">
        <v>62</v>
      </c>
      <c r="H68" s="8"/>
    </row>
    <row r="69" spans="3:8" ht="15">
      <c r="C69" s="8" t="s">
        <v>63</v>
      </c>
      <c r="D69" s="8"/>
      <c r="G69" s="8" t="s">
        <v>63</v>
      </c>
      <c r="H69" s="8"/>
    </row>
    <row r="70" spans="3:8" ht="15">
      <c r="C70" s="8" t="s">
        <v>64</v>
      </c>
      <c r="D70" s="8"/>
      <c r="G70" s="8" t="s">
        <v>64</v>
      </c>
      <c r="H70" s="8"/>
    </row>
    <row r="71" spans="3:8" ht="15">
      <c r="C71" s="8" t="s">
        <v>65</v>
      </c>
      <c r="D71" s="8"/>
      <c r="G71" s="8" t="s">
        <v>65</v>
      </c>
      <c r="H71" s="8"/>
    </row>
    <row r="72" spans="3:8" ht="15">
      <c r="C72" s="8" t="s">
        <v>90</v>
      </c>
      <c r="D72" s="8"/>
      <c r="G72" s="8" t="s">
        <v>90</v>
      </c>
      <c r="H72" s="8"/>
    </row>
    <row r="73" spans="3:8" ht="15">
      <c r="C73" s="8" t="s">
        <v>66</v>
      </c>
      <c r="D73" s="8"/>
      <c r="G73" s="8" t="s">
        <v>66</v>
      </c>
      <c r="H73" s="8"/>
    </row>
    <row r="74" spans="3:4" ht="15">
      <c r="C74" s="8"/>
      <c r="D74" s="8"/>
    </row>
    <row r="75" spans="3:4" ht="15">
      <c r="C75" s="8"/>
      <c r="D75" s="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I43"/>
  <sheetViews>
    <sheetView zoomScalePageLayoutView="0" workbookViewId="0" topLeftCell="A8">
      <selection activeCell="I19" sqref="I19:I43"/>
    </sheetView>
  </sheetViews>
  <sheetFormatPr defaultColWidth="9.140625" defaultRowHeight="15"/>
  <cols>
    <col min="3" max="3" width="15.00390625" style="0" customWidth="1"/>
    <col min="4" max="4" width="28.8515625" style="0" customWidth="1"/>
    <col min="5" max="5" width="13.57421875" style="0" customWidth="1"/>
    <col min="8" max="8" width="27.28125" style="0" bestFit="1" customWidth="1"/>
  </cols>
  <sheetData>
    <row r="3" ht="15">
      <c r="F3" t="s">
        <v>67</v>
      </c>
    </row>
    <row r="4" ht="15">
      <c r="F4" t="s">
        <v>68</v>
      </c>
    </row>
    <row r="9" spans="3:4" ht="15">
      <c r="C9" t="s">
        <v>93</v>
      </c>
      <c r="D9" s="2" t="s">
        <v>35</v>
      </c>
    </row>
    <row r="11" ht="15">
      <c r="D11" s="2" t="s">
        <v>36</v>
      </c>
    </row>
    <row r="12" spans="4:5" ht="15">
      <c r="D12" t="s">
        <v>37</v>
      </c>
      <c r="E12">
        <v>160000</v>
      </c>
    </row>
    <row r="13" spans="4:5" ht="15">
      <c r="D13" t="s">
        <v>38</v>
      </c>
      <c r="E13">
        <v>260000</v>
      </c>
    </row>
    <row r="14" spans="4:5" ht="15">
      <c r="D14" t="s">
        <v>0</v>
      </c>
      <c r="E14" s="2">
        <f>SUM(E12:E13)</f>
        <v>420000</v>
      </c>
    </row>
    <row r="16" spans="4:8" ht="15">
      <c r="D16" t="s">
        <v>91</v>
      </c>
      <c r="H16" t="s">
        <v>132</v>
      </c>
    </row>
    <row r="18" spans="4:9" ht="15">
      <c r="D18" s="5" t="s">
        <v>4</v>
      </c>
      <c r="E18" s="11" t="s">
        <v>57</v>
      </c>
      <c r="H18" s="5" t="s">
        <v>4</v>
      </c>
      <c r="I18" s="11" t="s">
        <v>57</v>
      </c>
    </row>
    <row r="19" spans="4:9" ht="15">
      <c r="D19" s="8" t="s">
        <v>9</v>
      </c>
      <c r="E19" s="8"/>
      <c r="H19" s="8" t="s">
        <v>9</v>
      </c>
      <c r="I19" s="8"/>
    </row>
    <row r="20" spans="4:9" ht="15">
      <c r="D20" s="8" t="s">
        <v>127</v>
      </c>
      <c r="E20" s="8"/>
      <c r="H20" s="8" t="s">
        <v>127</v>
      </c>
      <c r="I20" s="8"/>
    </row>
    <row r="21" spans="4:9" ht="15">
      <c r="D21" s="8" t="s">
        <v>123</v>
      </c>
      <c r="E21" s="8"/>
      <c r="H21" s="8" t="s">
        <v>123</v>
      </c>
      <c r="I21" s="8"/>
    </row>
    <row r="22" spans="4:9" ht="15">
      <c r="D22" s="8" t="s">
        <v>133</v>
      </c>
      <c r="E22" s="8"/>
      <c r="H22" s="8" t="s">
        <v>133</v>
      </c>
      <c r="I22" s="8"/>
    </row>
    <row r="23" spans="4:9" ht="15">
      <c r="D23" s="8" t="s">
        <v>45</v>
      </c>
      <c r="E23" s="8"/>
      <c r="H23" s="8" t="s">
        <v>45</v>
      </c>
      <c r="I23" s="8"/>
    </row>
    <row r="24" spans="4:9" ht="15">
      <c r="D24" s="8"/>
      <c r="E24" s="8"/>
      <c r="H24" s="8"/>
      <c r="I24" s="8"/>
    </row>
    <row r="25" spans="4:9" ht="15">
      <c r="D25" s="8" t="s">
        <v>48</v>
      </c>
      <c r="E25" s="8"/>
      <c r="H25" s="8" t="s">
        <v>48</v>
      </c>
      <c r="I25" s="8"/>
    </row>
    <row r="26" spans="4:9" ht="15">
      <c r="D26" s="8"/>
      <c r="E26" s="8"/>
      <c r="H26" s="8"/>
      <c r="I26" s="8"/>
    </row>
    <row r="27" spans="4:9" ht="15">
      <c r="D27" s="8" t="s">
        <v>46</v>
      </c>
      <c r="E27" s="8"/>
      <c r="H27" s="8" t="s">
        <v>46</v>
      </c>
      <c r="I27" s="8"/>
    </row>
    <row r="28" spans="4:9" ht="15">
      <c r="D28" s="8" t="s">
        <v>134</v>
      </c>
      <c r="E28" s="8"/>
      <c r="H28" s="8" t="s">
        <v>134</v>
      </c>
      <c r="I28" s="8"/>
    </row>
    <row r="29" spans="4:9" ht="15">
      <c r="D29" s="8" t="s">
        <v>50</v>
      </c>
      <c r="E29" s="8"/>
      <c r="H29" s="8" t="s">
        <v>50</v>
      </c>
      <c r="I29" s="8"/>
    </row>
    <row r="30" spans="4:9" ht="15">
      <c r="D30" s="8" t="s">
        <v>52</v>
      </c>
      <c r="E30" s="8"/>
      <c r="H30" s="8" t="s">
        <v>52</v>
      </c>
      <c r="I30" s="8"/>
    </row>
    <row r="31" spans="4:9" ht="15">
      <c r="D31" s="8" t="s">
        <v>53</v>
      </c>
      <c r="E31" s="8"/>
      <c r="H31" s="8" t="s">
        <v>135</v>
      </c>
      <c r="I31" s="8"/>
    </row>
    <row r="32" spans="4:9" ht="15">
      <c r="D32" s="8" t="s">
        <v>58</v>
      </c>
      <c r="E32" s="8"/>
      <c r="H32" s="8" t="s">
        <v>58</v>
      </c>
      <c r="I32" s="8"/>
    </row>
    <row r="33" spans="4:9" ht="15">
      <c r="D33" s="8"/>
      <c r="E33" s="8"/>
      <c r="H33" s="8"/>
      <c r="I33" s="8"/>
    </row>
    <row r="34" spans="4:9" ht="15">
      <c r="D34" s="8"/>
      <c r="E34" s="8"/>
      <c r="H34" s="8"/>
      <c r="I34" s="8"/>
    </row>
    <row r="35" spans="4:9" ht="15">
      <c r="D35" s="8" t="s">
        <v>49</v>
      </c>
      <c r="E35" s="8"/>
      <c r="H35" s="8" t="s">
        <v>49</v>
      </c>
      <c r="I35" s="8"/>
    </row>
    <row r="36" spans="4:9" ht="15">
      <c r="D36" s="8" t="s">
        <v>60</v>
      </c>
      <c r="E36" s="8"/>
      <c r="H36" s="8" t="s">
        <v>60</v>
      </c>
      <c r="I36" s="8"/>
    </row>
    <row r="37" spans="4:9" ht="15">
      <c r="D37" s="8" t="s">
        <v>61</v>
      </c>
      <c r="E37" s="8"/>
      <c r="H37" s="8" t="s">
        <v>61</v>
      </c>
      <c r="I37" s="8"/>
    </row>
    <row r="38" spans="4:9" ht="15">
      <c r="D38" s="8" t="s">
        <v>62</v>
      </c>
      <c r="E38" s="8"/>
      <c r="H38" s="8" t="s">
        <v>62</v>
      </c>
      <c r="I38" s="8"/>
    </row>
    <row r="39" spans="4:9" ht="15">
      <c r="D39" s="8" t="s">
        <v>63</v>
      </c>
      <c r="E39" s="8"/>
      <c r="H39" s="8" t="s">
        <v>63</v>
      </c>
      <c r="I39" s="8"/>
    </row>
    <row r="40" spans="4:9" ht="15">
      <c r="D40" s="8" t="s">
        <v>64</v>
      </c>
      <c r="E40" s="8"/>
      <c r="H40" s="8" t="s">
        <v>64</v>
      </c>
      <c r="I40" s="8"/>
    </row>
    <row r="41" spans="4:9" ht="15">
      <c r="D41" s="8" t="s">
        <v>65</v>
      </c>
      <c r="E41" s="8"/>
      <c r="H41" s="8" t="s">
        <v>65</v>
      </c>
      <c r="I41" s="8"/>
    </row>
    <row r="42" spans="4:9" ht="15">
      <c r="D42" s="8" t="s">
        <v>90</v>
      </c>
      <c r="E42" s="8"/>
      <c r="H42" s="8" t="s">
        <v>90</v>
      </c>
      <c r="I42" s="8"/>
    </row>
    <row r="43" spans="4:9" ht="15">
      <c r="D43" s="8" t="s">
        <v>66</v>
      </c>
      <c r="E43" s="8"/>
      <c r="H43" s="8" t="s">
        <v>66</v>
      </c>
      <c r="I43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M69"/>
  <sheetViews>
    <sheetView tabSelected="1" zoomScalePageLayoutView="0" workbookViewId="0" topLeftCell="A54">
      <selection activeCell="G66" sqref="G66"/>
    </sheetView>
  </sheetViews>
  <sheetFormatPr defaultColWidth="9.140625" defaultRowHeight="15"/>
  <cols>
    <col min="3" max="3" width="32.8515625" style="0" customWidth="1"/>
    <col min="10" max="10" width="29.8515625" style="0" customWidth="1"/>
  </cols>
  <sheetData>
    <row r="3" spans="3:5" ht="15">
      <c r="C3" s="22" t="s">
        <v>4</v>
      </c>
      <c r="D3" s="22" t="s">
        <v>57</v>
      </c>
      <c r="E3" s="22" t="s">
        <v>97</v>
      </c>
    </row>
    <row r="4" spans="3:5" ht="15">
      <c r="C4" s="23" t="s">
        <v>98</v>
      </c>
      <c r="D4" s="23">
        <v>40000</v>
      </c>
      <c r="E4" s="23"/>
    </row>
    <row r="5" spans="3:5" ht="15">
      <c r="C5" s="23" t="s">
        <v>99</v>
      </c>
      <c r="D5" s="23">
        <v>4000</v>
      </c>
      <c r="E5" s="23"/>
    </row>
    <row r="6" spans="3:5" ht="15">
      <c r="C6" s="23" t="s">
        <v>100</v>
      </c>
      <c r="D6" s="23">
        <v>2500</v>
      </c>
      <c r="E6" s="23" t="s">
        <v>101</v>
      </c>
    </row>
    <row r="7" spans="3:5" ht="15">
      <c r="C7" s="23" t="s">
        <v>102</v>
      </c>
      <c r="D7" s="23">
        <v>4500</v>
      </c>
      <c r="E7" s="23" t="s">
        <v>103</v>
      </c>
    </row>
    <row r="8" spans="3:5" ht="15">
      <c r="C8" s="23" t="s">
        <v>104</v>
      </c>
      <c r="D8" s="23">
        <v>30000</v>
      </c>
      <c r="E8" s="23"/>
    </row>
    <row r="9" spans="3:5" ht="15">
      <c r="C9" s="23" t="s">
        <v>105</v>
      </c>
      <c r="D9" s="23">
        <v>15000</v>
      </c>
      <c r="E9" s="24" t="s">
        <v>107</v>
      </c>
    </row>
    <row r="10" spans="3:5" ht="15">
      <c r="C10" s="23"/>
      <c r="D10" s="23"/>
      <c r="E10" s="23"/>
    </row>
    <row r="11" spans="3:5" ht="15">
      <c r="C11" s="25" t="s">
        <v>108</v>
      </c>
      <c r="D11" s="23"/>
      <c r="E11" s="23"/>
    </row>
    <row r="12" spans="3:5" ht="15">
      <c r="C12" s="23" t="s">
        <v>109</v>
      </c>
      <c r="D12" s="23" t="s">
        <v>111</v>
      </c>
      <c r="E12" s="23" t="s">
        <v>112</v>
      </c>
    </row>
    <row r="13" spans="3:5" ht="15">
      <c r="C13" s="23" t="s">
        <v>37</v>
      </c>
      <c r="D13">
        <v>40000</v>
      </c>
      <c r="E13">
        <v>38000</v>
      </c>
    </row>
    <row r="14" spans="3:5" ht="15">
      <c r="C14" s="23" t="s">
        <v>110</v>
      </c>
      <c r="D14">
        <v>30000</v>
      </c>
      <c r="E14">
        <v>32000</v>
      </c>
    </row>
    <row r="15" spans="3:5" ht="15">
      <c r="C15" s="23" t="s">
        <v>113</v>
      </c>
      <c r="D15">
        <v>15000</v>
      </c>
      <c r="E15">
        <v>14000</v>
      </c>
    </row>
    <row r="16" ht="15">
      <c r="C16" s="23"/>
    </row>
    <row r="17" ht="15">
      <c r="C17" s="23"/>
    </row>
    <row r="19" ht="15">
      <c r="C19" s="25" t="s">
        <v>106</v>
      </c>
    </row>
    <row r="22" spans="3:10" ht="15">
      <c r="C22" s="2" t="s">
        <v>115</v>
      </c>
      <c r="J22" s="2" t="s">
        <v>114</v>
      </c>
    </row>
    <row r="24" spans="3:13" ht="15">
      <c r="C24" s="9" t="s">
        <v>4</v>
      </c>
      <c r="D24" s="9" t="s">
        <v>89</v>
      </c>
      <c r="E24" s="9" t="s">
        <v>42</v>
      </c>
      <c r="F24" s="9" t="s">
        <v>43</v>
      </c>
      <c r="J24" s="9" t="s">
        <v>4</v>
      </c>
      <c r="K24" s="9" t="s">
        <v>89</v>
      </c>
      <c r="L24" s="9" t="s">
        <v>42</v>
      </c>
      <c r="M24" s="9" t="s">
        <v>43</v>
      </c>
    </row>
    <row r="25" spans="3:13" ht="15">
      <c r="C25" s="22" t="s">
        <v>98</v>
      </c>
      <c r="D25" s="22"/>
      <c r="E25" s="8"/>
      <c r="F25" s="8"/>
      <c r="J25" s="22" t="s">
        <v>98</v>
      </c>
      <c r="K25" s="22"/>
      <c r="L25" s="8"/>
      <c r="M25" s="8"/>
    </row>
    <row r="26" spans="3:13" ht="15">
      <c r="C26" s="22" t="s">
        <v>99</v>
      </c>
      <c r="D26" s="22"/>
      <c r="E26" s="8"/>
      <c r="F26" s="8"/>
      <c r="J26" s="22" t="s">
        <v>99</v>
      </c>
      <c r="K26" s="22"/>
      <c r="L26" s="8"/>
      <c r="M26" s="8"/>
    </row>
    <row r="27" spans="3:13" ht="15">
      <c r="C27" s="22" t="s">
        <v>100</v>
      </c>
      <c r="D27" s="22"/>
      <c r="E27" s="8"/>
      <c r="F27" s="8"/>
      <c r="J27" s="22" t="s">
        <v>100</v>
      </c>
      <c r="K27" s="22"/>
      <c r="L27" s="8"/>
      <c r="M27" s="8"/>
    </row>
    <row r="28" spans="3:13" ht="15">
      <c r="C28" s="22" t="s">
        <v>102</v>
      </c>
      <c r="D28" s="22"/>
      <c r="E28" s="8"/>
      <c r="F28" s="8"/>
      <c r="J28" s="22" t="s">
        <v>102</v>
      </c>
      <c r="K28" s="22"/>
      <c r="L28" s="8"/>
      <c r="M28" s="8"/>
    </row>
    <row r="29" spans="3:13" ht="15">
      <c r="C29" s="22" t="s">
        <v>104</v>
      </c>
      <c r="D29" s="22"/>
      <c r="E29" s="8"/>
      <c r="F29" s="8"/>
      <c r="J29" s="22" t="s">
        <v>104</v>
      </c>
      <c r="K29" s="22"/>
      <c r="L29" s="8"/>
      <c r="M29" s="8"/>
    </row>
    <row r="30" spans="3:13" ht="15">
      <c r="C30" s="22" t="s">
        <v>105</v>
      </c>
      <c r="D30" s="22"/>
      <c r="E30" s="8"/>
      <c r="F30" s="8"/>
      <c r="J30" s="22" t="s">
        <v>105</v>
      </c>
      <c r="K30" s="22"/>
      <c r="L30" s="8"/>
      <c r="M30" s="8"/>
    </row>
    <row r="31" spans="3:13" ht="15">
      <c r="C31" s="9" t="s">
        <v>0</v>
      </c>
      <c r="D31" s="9"/>
      <c r="E31" s="9"/>
      <c r="F31" s="9"/>
      <c r="J31" s="9" t="s">
        <v>0</v>
      </c>
      <c r="K31" s="9"/>
      <c r="L31" s="9"/>
      <c r="M31" s="9"/>
    </row>
    <row r="33" spans="3:10" ht="15">
      <c r="C33" s="2"/>
      <c r="J33" s="2"/>
    </row>
    <row r="34" spans="3:11" ht="15">
      <c r="C34" s="10"/>
      <c r="D34" s="2"/>
      <c r="J34" s="10"/>
      <c r="K34" s="2"/>
    </row>
    <row r="37" spans="3:12" ht="15">
      <c r="C37" s="5" t="s">
        <v>4</v>
      </c>
      <c r="D37" s="11" t="s">
        <v>57</v>
      </c>
      <c r="E37" s="18"/>
      <c r="J37" s="5" t="s">
        <v>4</v>
      </c>
      <c r="K37" s="11" t="s">
        <v>57</v>
      </c>
      <c r="L37" s="18"/>
    </row>
    <row r="38" spans="3:12" ht="15">
      <c r="C38" s="8" t="s">
        <v>9</v>
      </c>
      <c r="D38" s="8"/>
      <c r="E38" s="16"/>
      <c r="J38" s="8" t="s">
        <v>9</v>
      </c>
      <c r="K38" s="8"/>
      <c r="L38" s="16"/>
    </row>
    <row r="39" spans="3:12" ht="15">
      <c r="C39" s="8" t="s">
        <v>127</v>
      </c>
      <c r="D39" s="8"/>
      <c r="E39" s="15"/>
      <c r="J39" s="8" t="s">
        <v>127</v>
      </c>
      <c r="K39" s="8"/>
      <c r="L39" s="15"/>
    </row>
    <row r="40" spans="3:12" ht="15">
      <c r="C40" s="8" t="s">
        <v>123</v>
      </c>
      <c r="D40" s="8"/>
      <c r="E40" s="15"/>
      <c r="J40" s="8" t="s">
        <v>123</v>
      </c>
      <c r="K40" s="8"/>
      <c r="L40" s="15"/>
    </row>
    <row r="41" spans="3:12" ht="15">
      <c r="C41" s="8" t="s">
        <v>133</v>
      </c>
      <c r="D41" s="8"/>
      <c r="E41" s="17"/>
      <c r="J41" s="8" t="s">
        <v>133</v>
      </c>
      <c r="K41" s="8"/>
      <c r="L41" s="17"/>
    </row>
    <row r="42" spans="3:12" ht="15">
      <c r="C42" s="8" t="s">
        <v>45</v>
      </c>
      <c r="D42" s="8"/>
      <c r="E42" s="17"/>
      <c r="J42" s="8" t="s">
        <v>45</v>
      </c>
      <c r="K42" s="8"/>
      <c r="L42" s="17"/>
    </row>
    <row r="43" spans="3:12" ht="15">
      <c r="C43" s="8"/>
      <c r="D43" s="8"/>
      <c r="E43" s="15"/>
      <c r="J43" s="8"/>
      <c r="K43" s="8"/>
      <c r="L43" s="15"/>
    </row>
    <row r="44" spans="3:12" ht="15">
      <c r="C44" s="8" t="s">
        <v>48</v>
      </c>
      <c r="D44" s="8"/>
      <c r="E44" s="15"/>
      <c r="J44" s="8" t="s">
        <v>48</v>
      </c>
      <c r="K44" s="8"/>
      <c r="L44" s="15"/>
    </row>
    <row r="45" spans="3:12" ht="15">
      <c r="C45" s="8"/>
      <c r="D45" s="8"/>
      <c r="E45" s="15"/>
      <c r="J45" s="8"/>
      <c r="K45" s="8"/>
      <c r="L45" s="15"/>
    </row>
    <row r="46" spans="3:12" ht="15">
      <c r="C46" s="8" t="s">
        <v>46</v>
      </c>
      <c r="D46" s="8"/>
      <c r="E46" s="15"/>
      <c r="J46" s="8" t="s">
        <v>46</v>
      </c>
      <c r="K46" s="8"/>
      <c r="L46" s="15"/>
    </row>
    <row r="47" spans="3:12" ht="15">
      <c r="C47" s="8" t="s">
        <v>51</v>
      </c>
      <c r="D47" s="8"/>
      <c r="E47" s="15"/>
      <c r="J47" s="8" t="s">
        <v>51</v>
      </c>
      <c r="K47" s="8"/>
      <c r="L47" s="15"/>
    </row>
    <row r="48" spans="3:12" ht="15">
      <c r="C48" s="8" t="s">
        <v>50</v>
      </c>
      <c r="D48" s="8"/>
      <c r="E48" s="15"/>
      <c r="J48" s="8" t="s">
        <v>50</v>
      </c>
      <c r="K48" s="8"/>
      <c r="L48" s="15"/>
    </row>
    <row r="49" spans="3:12" ht="15">
      <c r="C49" s="8" t="s">
        <v>52</v>
      </c>
      <c r="D49" s="8"/>
      <c r="E49" s="15"/>
      <c r="J49" s="8" t="s">
        <v>52</v>
      </c>
      <c r="K49" s="8"/>
      <c r="L49" s="15"/>
    </row>
    <row r="50" spans="3:12" ht="15">
      <c r="C50" s="8" t="s">
        <v>53</v>
      </c>
      <c r="D50" s="8"/>
      <c r="E50" s="15"/>
      <c r="J50" s="8" t="s">
        <v>53</v>
      </c>
      <c r="K50" s="8"/>
      <c r="L50" s="15"/>
    </row>
    <row r="51" spans="3:12" ht="15">
      <c r="C51" s="8" t="s">
        <v>58</v>
      </c>
      <c r="D51" s="8"/>
      <c r="E51" s="15"/>
      <c r="J51" s="8" t="s">
        <v>58</v>
      </c>
      <c r="K51" s="8"/>
      <c r="L51" s="15"/>
    </row>
    <row r="52" spans="3:11" ht="15">
      <c r="C52" s="8"/>
      <c r="D52" s="8"/>
      <c r="J52" s="8"/>
      <c r="K52" s="8"/>
    </row>
    <row r="53" spans="3:11" ht="15">
      <c r="C53" s="8"/>
      <c r="D53" s="8"/>
      <c r="J53" s="8"/>
      <c r="K53" s="8"/>
    </row>
    <row r="54" spans="3:11" ht="15">
      <c r="C54" s="8" t="s">
        <v>49</v>
      </c>
      <c r="D54" s="8"/>
      <c r="J54" s="8" t="s">
        <v>49</v>
      </c>
      <c r="K54" s="8"/>
    </row>
    <row r="55" spans="3:11" ht="15">
      <c r="C55" s="8" t="s">
        <v>60</v>
      </c>
      <c r="D55" s="8"/>
      <c r="J55" s="8" t="s">
        <v>60</v>
      </c>
      <c r="K55" s="8"/>
    </row>
    <row r="56" spans="3:11" ht="15">
      <c r="C56" s="8" t="s">
        <v>61</v>
      </c>
      <c r="D56" s="8"/>
      <c r="J56" s="8" t="s">
        <v>61</v>
      </c>
      <c r="K56" s="8"/>
    </row>
    <row r="57" spans="3:11" ht="15">
      <c r="C57" s="8" t="s">
        <v>62</v>
      </c>
      <c r="D57" s="8"/>
      <c r="J57" s="8" t="s">
        <v>62</v>
      </c>
      <c r="K57" s="8"/>
    </row>
    <row r="58" spans="3:11" ht="15">
      <c r="C58" s="8" t="s">
        <v>63</v>
      </c>
      <c r="D58" s="8"/>
      <c r="J58" s="8" t="s">
        <v>63</v>
      </c>
      <c r="K58" s="8"/>
    </row>
    <row r="59" spans="3:11" ht="15">
      <c r="C59" s="8" t="s">
        <v>64</v>
      </c>
      <c r="D59" s="8"/>
      <c r="J59" s="8" t="s">
        <v>64</v>
      </c>
      <c r="K59" s="8"/>
    </row>
    <row r="60" spans="3:11" ht="15">
      <c r="C60" s="8" t="s">
        <v>65</v>
      </c>
      <c r="D60" s="8"/>
      <c r="J60" s="8" t="s">
        <v>65</v>
      </c>
      <c r="K60" s="8"/>
    </row>
    <row r="61" spans="3:11" ht="15">
      <c r="C61" s="8" t="s">
        <v>90</v>
      </c>
      <c r="D61" s="8"/>
      <c r="J61" s="8" t="s">
        <v>90</v>
      </c>
      <c r="K61" s="8"/>
    </row>
    <row r="62" spans="3:11" ht="15">
      <c r="C62" s="8" t="s">
        <v>66</v>
      </c>
      <c r="D62" s="8"/>
      <c r="J62" s="8" t="s">
        <v>66</v>
      </c>
      <c r="K62" s="8"/>
    </row>
    <row r="63" ht="15">
      <c r="J63" s="27" t="s">
        <v>116</v>
      </c>
    </row>
    <row r="64" spans="3:10" ht="15">
      <c r="C64" s="26" t="s">
        <v>136</v>
      </c>
      <c r="J64" s="26" t="s">
        <v>117</v>
      </c>
    </row>
    <row r="65" spans="3:10" ht="15">
      <c r="C65" s="28" t="s">
        <v>137</v>
      </c>
      <c r="D65" s="29" t="s">
        <v>138</v>
      </c>
      <c r="J65" s="26" t="s">
        <v>118</v>
      </c>
    </row>
    <row r="66" spans="3:10" ht="15">
      <c r="C66" s="30" t="s">
        <v>139</v>
      </c>
      <c r="D66" s="31"/>
      <c r="J66" s="26" t="s">
        <v>119</v>
      </c>
    </row>
    <row r="67" spans="3:10" ht="15">
      <c r="C67" s="30" t="s">
        <v>140</v>
      </c>
      <c r="D67" s="31"/>
      <c r="J67" s="26" t="s">
        <v>120</v>
      </c>
    </row>
    <row r="68" spans="3:10" ht="15">
      <c r="C68" s="30" t="s">
        <v>141</v>
      </c>
      <c r="D68" s="31"/>
      <c r="J68" s="26" t="s">
        <v>121</v>
      </c>
    </row>
    <row r="69" spans="3:4" ht="15">
      <c r="C69" s="32" t="s">
        <v>142</v>
      </c>
      <c r="D69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Sandeep.Dangwal</cp:lastModifiedBy>
  <dcterms:created xsi:type="dcterms:W3CDTF">2016-05-18T09:23:18Z</dcterms:created>
  <dcterms:modified xsi:type="dcterms:W3CDTF">2018-05-20T08:35:19Z</dcterms:modified>
  <cp:category/>
  <cp:version/>
  <cp:contentType/>
  <cp:contentStatus/>
</cp:coreProperties>
</file>